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0" windowWidth="7530" windowHeight="4965" tabRatio="848" firstSheet="2" activeTab="5"/>
  </bookViews>
  <sheets>
    <sheet name="rel. Zellbezug" sheetId="1" r:id="rId1"/>
    <sheet name="abs. Zellbezug + Diagramm" sheetId="2" r:id="rId2"/>
    <sheet name="gemischter Zellbezug" sheetId="3" r:id="rId3"/>
    <sheet name="Aufgabe Kangerous" sheetId="4" r:id="rId4"/>
    <sheet name="Aufgabe Moneyp" sheetId="5" r:id="rId5"/>
    <sheet name="Lösung Moneyp" sheetId="6" r:id="rId6"/>
    <sheet name="LF Aufgabe Heizkost" sheetId="7" r:id="rId7"/>
    <sheet name="LF Lösung Heizkost" sheetId="8" r:id="rId8"/>
  </sheets>
  <definedNames/>
  <calcPr fullCalcOnLoad="1"/>
</workbook>
</file>

<file path=xl/comments2.xml><?xml version="1.0" encoding="utf-8"?>
<comments xmlns="http://schemas.openxmlformats.org/spreadsheetml/2006/main">
  <authors>
    <author>+</author>
  </authors>
  <commentList>
    <comment ref="C4" authorId="0">
      <text>
        <r>
          <rPr>
            <u val="single"/>
            <sz val="12"/>
            <rFont val="Times New Roman"/>
            <family val="1"/>
          </rPr>
          <t>Absoluter Zellbezug</t>
        </r>
        <r>
          <rPr>
            <sz val="12"/>
            <rFont val="Times New Roman"/>
            <family val="1"/>
          </rPr>
          <t xml:space="preserve">
=B4/$B$9
</t>
        </r>
        <r>
          <rPr>
            <u val="single"/>
            <sz val="12"/>
            <rFont val="Times New Roman"/>
            <family val="1"/>
          </rPr>
          <t>Hinweis:</t>
        </r>
        <r>
          <rPr>
            <sz val="12"/>
            <rFont val="Times New Roman"/>
            <family val="1"/>
          </rPr>
          <t xml:space="preserve"> 
Zellenformat % entspricht * 100</t>
        </r>
      </text>
    </comment>
    <comment ref="B9" authorId="0">
      <text>
        <r>
          <rPr>
            <sz val="12"/>
            <rFont val="Times New Roman"/>
            <family val="1"/>
          </rPr>
          <t>Zelle mit absolutem Bezug</t>
        </r>
      </text>
    </comment>
  </commentList>
</comments>
</file>

<file path=xl/comments3.xml><?xml version="1.0" encoding="utf-8"?>
<comments xmlns="http://schemas.openxmlformats.org/spreadsheetml/2006/main">
  <authors>
    <author>+</author>
  </authors>
  <commentList>
    <comment ref="E9" authorId="0">
      <text>
        <r>
          <rPr>
            <b/>
            <u val="single"/>
            <sz val="12"/>
            <rFont val="Tahoma"/>
            <family val="2"/>
          </rPr>
          <t>gemischter Zellbezug</t>
        </r>
        <r>
          <rPr>
            <sz val="8"/>
            <rFont val="Tahoma"/>
            <family val="0"/>
          </rPr>
          <t xml:space="preserve">
</t>
        </r>
        <r>
          <rPr>
            <sz val="12"/>
            <rFont val="Tahoma"/>
            <family val="2"/>
          </rPr>
          <t>=$A9*E$7</t>
        </r>
      </text>
    </comment>
  </commentList>
</comments>
</file>

<file path=xl/comments4.xml><?xml version="1.0" encoding="utf-8"?>
<comments xmlns="http://schemas.openxmlformats.org/spreadsheetml/2006/main">
  <authors>
    <author>+</author>
  </authors>
  <commentList>
    <comment ref="B18" authorId="0">
      <text>
        <r>
          <rPr>
            <sz val="12"/>
            <rFont val="Tahoma"/>
            <family val="2"/>
          </rPr>
          <t>=WENN(UND(D17&gt;=75000;D17&lt;=80000);5000;WENN(D17&gt;80000;12000;0))</t>
        </r>
        <r>
          <rPr>
            <sz val="8"/>
            <rFont val="Tahoma"/>
            <family val="0"/>
          </rPr>
          <t xml:space="preserve">
</t>
        </r>
      </text>
    </comment>
    <comment ref="C18" authorId="0">
      <text>
        <r>
          <rPr>
            <sz val="12"/>
            <rFont val="Tahoma"/>
            <family val="2"/>
          </rPr>
          <t>=D17-B18</t>
        </r>
        <r>
          <rPr>
            <sz val="8"/>
            <rFont val="Tahoma"/>
            <family val="0"/>
          </rPr>
          <t xml:space="preserve">
</t>
        </r>
      </text>
    </comment>
    <comment ref="D18" authorId="0">
      <text>
        <r>
          <rPr>
            <sz val="12"/>
            <rFont val="Tahoma"/>
            <family val="2"/>
          </rPr>
          <t>=RUNDEN(C18+C18*$B$14;0)</t>
        </r>
      </text>
    </comment>
  </commentList>
</comments>
</file>

<file path=xl/comments6.xml><?xml version="1.0" encoding="utf-8"?>
<comments xmlns="http://schemas.openxmlformats.org/spreadsheetml/2006/main">
  <authors>
    <author>+</author>
  </authors>
  <commentList>
    <comment ref="D17" authorId="0">
      <text>
        <r>
          <rPr>
            <sz val="12"/>
            <rFont val="Tahoma"/>
            <family val="2"/>
          </rPr>
          <t>=WENN(C17&gt;15000;(C17-15000)*$C$13;0)</t>
        </r>
        <r>
          <rPr>
            <sz val="8"/>
            <rFont val="Tahoma"/>
            <family val="0"/>
          </rPr>
          <t xml:space="preserve">
</t>
        </r>
      </text>
    </comment>
    <comment ref="E17" authorId="0">
      <text>
        <r>
          <rPr>
            <sz val="12"/>
            <rFont val="Tahoma"/>
            <family val="2"/>
          </rPr>
          <t>=WENN(C17&gt;7500;($C$11+C17*$C$12)+D17;0)</t>
        </r>
        <r>
          <rPr>
            <sz val="8"/>
            <rFont val="Tahoma"/>
            <family val="0"/>
          </rPr>
          <t xml:space="preserve">
</t>
        </r>
      </text>
    </comment>
    <comment ref="F17" authorId="0">
      <text>
        <r>
          <rPr>
            <sz val="12"/>
            <rFont val="Tahoma"/>
            <family val="2"/>
          </rPr>
          <t>=WENN(C17&lt;=7500;C17;0)</t>
        </r>
        <r>
          <rPr>
            <sz val="8"/>
            <rFont val="Tahoma"/>
            <family val="0"/>
          </rPr>
          <t xml:space="preserve">
</t>
        </r>
      </text>
    </comment>
    <comment ref="C24" authorId="0">
      <text>
        <r>
          <rPr>
            <sz val="12"/>
            <rFont val="Tahoma"/>
            <family val="2"/>
          </rPr>
          <t>=MITTELWERT(C17:C22</t>
        </r>
        <r>
          <rPr>
            <sz val="8"/>
            <rFont val="Tahoma"/>
            <family val="0"/>
          </rPr>
          <t xml:space="preserve">)
</t>
        </r>
      </text>
    </comment>
    <comment ref="C27" authorId="0">
      <text>
        <r>
          <rPr>
            <sz val="12"/>
            <rFont val="Tahoma"/>
            <family val="2"/>
          </rPr>
          <t>=$F$26+SUMME(E17:E22)</t>
        </r>
        <r>
          <rPr>
            <sz val="8"/>
            <rFont val="Tahoma"/>
            <family val="0"/>
          </rPr>
          <t xml:space="preserve">
</t>
        </r>
      </text>
    </comment>
    <comment ref="F25" authorId="0">
      <text>
        <r>
          <rPr>
            <sz val="12"/>
            <rFont val="Tahoma"/>
            <family val="2"/>
          </rPr>
          <t>=SUMME(F17:F22)</t>
        </r>
        <r>
          <rPr>
            <sz val="8"/>
            <rFont val="Tahoma"/>
            <family val="0"/>
          </rPr>
          <t xml:space="preserve">
</t>
        </r>
      </text>
    </comment>
    <comment ref="F26" authorId="0">
      <text>
        <r>
          <rPr>
            <sz val="12"/>
            <rFont val="Tahoma"/>
            <family val="2"/>
          </rPr>
          <t xml:space="preserve">=F25*$C$14
</t>
        </r>
      </text>
    </comment>
  </commentList>
</comments>
</file>

<file path=xl/sharedStrings.xml><?xml version="1.0" encoding="utf-8"?>
<sst xmlns="http://schemas.openxmlformats.org/spreadsheetml/2006/main" count="139" uniqueCount="91">
  <si>
    <t>Relative Zellbezüge</t>
  </si>
  <si>
    <t>Absoluter Zellbezug</t>
  </si>
  <si>
    <t>1. Quartal</t>
  </si>
  <si>
    <t>2. Quartal</t>
  </si>
  <si>
    <t>3. Quartal</t>
  </si>
  <si>
    <t>4. Quartal</t>
  </si>
  <si>
    <t>Umsatz von Flugreisen im aktuellen Geschäftsjahr</t>
  </si>
  <si>
    <t>Gesamt</t>
  </si>
  <si>
    <t>Gemischter Zellbezug</t>
  </si>
  <si>
    <t>Überstunden</t>
  </si>
  <si>
    <t>Hilfsarbeiter</t>
  </si>
  <si>
    <t>Gesellen</t>
  </si>
  <si>
    <t>Ingenieure</t>
  </si>
  <si>
    <t>Zuschläge</t>
  </si>
  <si>
    <t xml:space="preserve">Absolute Bezüge bleiben beim Kopieren von Formeln unverändert erhalten. In absoluten Bezügen steht vor der Spalten- und vor der Zeilenangabe jeweils ein $-Zeichen. Das $-Zeichen vor einer Spaltenangabe bewirkt, dass diese beim Kopieren unverändert bleibt. Tipp: Die beiden $-Zeichen können schnell mithilfe der Funktionstaste F4 gesetzt werden.
</t>
  </si>
  <si>
    <t>Name:</t>
  </si>
  <si>
    <t>Carlos</t>
  </si>
  <si>
    <t>Umsatz-Provision:</t>
  </si>
  <si>
    <t>Vorname:</t>
  </si>
  <si>
    <t>Moneypenny</t>
  </si>
  <si>
    <t>Erfolgsprämie:</t>
  </si>
  <si>
    <t>Abteilung:</t>
  </si>
  <si>
    <t>Vertrieb</t>
  </si>
  <si>
    <t>Halbjahresprämie:</t>
  </si>
  <si>
    <t>Monat</t>
  </si>
  <si>
    <t>Umsatz</t>
  </si>
  <si>
    <t>Erfolgs- prämie</t>
  </si>
  <si>
    <t>Brutto- gehalt</t>
  </si>
  <si>
    <t>Minimal- umsatz</t>
  </si>
  <si>
    <t>Schnitt Monatsumsatz:</t>
  </si>
  <si>
    <t>Minimalumsätze gesamt:</t>
  </si>
  <si>
    <t>Halbjahresgehalt gesamt:</t>
  </si>
  <si>
    <t>Funktion 1</t>
  </si>
  <si>
    <t>Funktion 2</t>
  </si>
  <si>
    <t>Funktion 3</t>
  </si>
  <si>
    <t>Funktion 4</t>
  </si>
  <si>
    <t>Funktion 7</t>
  </si>
  <si>
    <t>Funktion 5</t>
  </si>
  <si>
    <t>Funktion 6</t>
  </si>
  <si>
    <t>Brennstoffkosten</t>
  </si>
  <si>
    <t>Wartung</t>
  </si>
  <si>
    <t>Sonstiges</t>
  </si>
  <si>
    <t>Wohnung</t>
  </si>
  <si>
    <r>
      <t>Fläche in m</t>
    </r>
    <r>
      <rPr>
        <vertAlign val="superscript"/>
        <sz val="10"/>
        <rFont val="Arial"/>
        <family val="2"/>
      </rPr>
      <t>2</t>
    </r>
  </si>
  <si>
    <t>monatl. Abschlag</t>
  </si>
  <si>
    <t>Nach-/ Rückzahlung</t>
  </si>
  <si>
    <t>Heizkostenabrechnung</t>
  </si>
  <si>
    <t>Summe:</t>
  </si>
  <si>
    <t>Monatlicher Abschlag je m²</t>
  </si>
  <si>
    <t>Verbrauchs- einheiten</t>
  </si>
  <si>
    <t>Verbrauchs- anteil</t>
  </si>
  <si>
    <t>Flächen- anteil</t>
  </si>
  <si>
    <t>Gesamt- kosten</t>
  </si>
  <si>
    <t>Kommentar</t>
  </si>
  <si>
    <t xml:space="preserve">Aufgabe: Alle Funktionen sollen so programmiert werden, dass diese beliebig vertikal kopiert werden können. Um eine schnelle Datenmanipulation zu ermöglichen, sollen alle Umsätze die aus den Firmendaten Grundbetrag, Umsatz-Provision, Erfolgsprämie, Halbjahresprämie hervorgehen, sollen absolut gesetzt werden. </t>
  </si>
  <si>
    <t>Funktion 8</t>
  </si>
  <si>
    <t>Funktion 9</t>
  </si>
  <si>
    <t>Kangerous in Australien</t>
  </si>
  <si>
    <t>Statistischer Jahreszuwachs</t>
  </si>
  <si>
    <t>Jahr</t>
  </si>
  <si>
    <t>Abschusszahlen am Jahresbeginn</t>
  </si>
  <si>
    <t>Bestand nach Jagd</t>
  </si>
  <si>
    <t>Bestand am Jahresende</t>
  </si>
  <si>
    <t>Diagramm</t>
  </si>
  <si>
    <t>Zur Diagrammdarstellung stehen Balken-, Linien-, Kreis- und andere Diagrammarten zur Verfügung.</t>
  </si>
  <si>
    <t xml:space="preserve">Kangerous stellen in Australien eine ernste Gefahr für das biologische Gleichgewicht dar. Zudem kommen viele Hobbyjäger in den Inselstaat um diese Tiere zu jagen. Seit 1990 wird die Jagd von staatlicher Seite kontrolliert. Deshalb meldet jeder angemeldete Jäger seine Beutezahlen an die zuständige Behörde. </t>
  </si>
  <si>
    <t>Population 1990</t>
  </si>
  <si>
    <t>Anteil am Jahresumsatz (%= Umsatz/Gesamt*100)</t>
  </si>
  <si>
    <t>Bei gemischten Bezügen bleibt beim Kopieren von Formeln derjenige Teil des Zellbezugs unverändert, vor dem sich ein Dollarzeichen befindet. Tipp: Durch mehrmaliges Betätigen der Funktionstaste F4 kann zwischen den Bezugsarten umgeschaltet werden.</t>
  </si>
  <si>
    <t>Klasse</t>
  </si>
  <si>
    <t>Anzahl</t>
  </si>
  <si>
    <t>9a</t>
  </si>
  <si>
    <t>9b</t>
  </si>
  <si>
    <t>a) Spalten-, Zeilenbeschriftungen und Zahlenbereich markieren</t>
  </si>
  <si>
    <t>b) Einfügen + Diagramm</t>
  </si>
  <si>
    <t>Die Zellbezüge der Formeln werden relativ zur Ausgangsposition verändert.</t>
  </si>
  <si>
    <t xml:space="preserve">10a </t>
  </si>
  <si>
    <t>10b</t>
  </si>
  <si>
    <t>Büro- angestellte</t>
  </si>
  <si>
    <t>Aufgabe 1: Die staatliche Jagdregelung basiert auf folgender Vorgabe: Ab einer Population von 75000 Tieren im Staat Queensland dürfen jährlich 5000 Tiere geschossen werden. Übersteigt der Tierbestand den kritischen Wert von 80000 Tieren, müssen 12000 Kangerous geschossen werden.</t>
  </si>
  <si>
    <t>Aufgabe 2: Die Populationszahlen werden am Jahresende mithilfe eines Diagramms visualisiert und anschließend im Internet veröffentlicht.</t>
  </si>
  <si>
    <r>
      <t>Ein Verwalter eines Mehrfamilienhauses mit 6 Wohneinheiten rechnet jährlich die Heizkosten für die Wohneinheiten ab. Die Kosten werden je zur Hälfte nach dem tatsächlichen Verbrauch (Verbrauchseinheiten) und der Wohnungsgröße (Fläche) abgerechnet. Um die Heizkosten bereits im Voraus abzufangen, ist monatlich ein Abschlag von 0,85 € pro m</t>
    </r>
    <r>
      <rPr>
        <vertAlign val="superscript"/>
        <sz val="10"/>
        <rFont val="Arial"/>
        <family val="2"/>
      </rPr>
      <t>2</t>
    </r>
    <r>
      <rPr>
        <sz val="10"/>
        <rFont val="Arial"/>
        <family val="0"/>
      </rPr>
      <t xml:space="preserve"> fällig.</t>
    </r>
  </si>
  <si>
    <t>Ein Verwalter eines Mehrfamilienhauses mit 6 Wohneinheiten rechnet jährlich die Heizkosten für die Wohneinheiten ab. Die Kosten werden je zur Hälfte nach dem tatsächlichen Verbrauch (Verbrauchseinheiten) und der Wohnungsgröße (Fläche) abgerechnet. Um die Heizkosten bereits im Voraus abzufangen, ist monatlich ein Abschlag von 0,85 € pro m2 fällig.</t>
  </si>
  <si>
    <t>Aufgabe: Alle Funktionen sollen so programmiert werden, dass diese beliebig vertikal kopiert werden können. Um eine schnelle Datenmanipulation zu ermöglichen, sollen all jene Kosten welche die Heizung verursacht  (Brennstoffkosten, Wartung, Sonstiges) absolut gesetzt werden. Des Weiteren ist der Abschlag mit den bereits bezahlten Beträgen zu verrechnen und es soll ein entsprechender Kommentar (NACHZAHLUNG, RÜCKZAHLUNG; keine Zahlung notwendig) ausgegeben werden. Der Kommentar NACHZAHLUNG soll rot und RÜCKZAHLUNG grün hinterlegt sein.</t>
  </si>
  <si>
    <t>Die Staubsaugervertriebsgesellschaft DUST-TAKE vergütet die Leistungen ihrer Vertreter nach folgendem Schema:</t>
  </si>
  <si>
    <t xml:space="preserve">Ab einem Umsatz von mehr als 7500 € wird ein Bruttogehalt gewährt, welches aus einem Grundbetrag von 2000 € zuzüglich 20 % des monatlichen Umsatzes besteht. Beträgt der Umsatz monatlich mehr als 15000 € wird dies zusätzlich mit einer Erfolgsprämie von 50 % des Mehrumsatzes (über 15000 €) honoriert. Für den Fall, dass in einem Monat kein Mindestumsatz (Umsatz =&lt;7500 €) erziehlt wurde, wird 25 % der Gesamtsumme aus diesen Monaten zum Halbjahresende als Prämie gewährt. </t>
  </si>
  <si>
    <t>Ab einem Umsatz von mehr als 7500 € wird ein Bruttogehalt gewährt, welches aus einem Grundbetrag von 2000 € zuzüglich 20 % des monatlichen Umsatzes besteht. Beträgt der Umsatz monatlich mehr als 15000 € wird dies zusätzlich mit einer Erfolgsprämie von 50 % des Mehrumsatzes (über 15000 €) honoriert. Für den Fall, dass in einem Monat kein Mindestumsatz (Umsatz =&lt;7500 €) erziehlt wurde, wird 25 % der Gesamtsumme aus diesen Monaten zum Halbjahresende als Prämie gewährt.</t>
  </si>
  <si>
    <r>
      <t xml:space="preserve">Brutto- gehalt </t>
    </r>
    <r>
      <rPr>
        <sz val="8"/>
        <rFont val="Arial"/>
        <family val="2"/>
      </rPr>
      <t>(inkl. Erfolgsprämie)</t>
    </r>
  </si>
  <si>
    <t>Grundbetrag:</t>
  </si>
  <si>
    <r>
      <t xml:space="preserve">Schnitt </t>
    </r>
    <r>
      <rPr>
        <sz val="8"/>
        <rFont val="Arial"/>
        <family val="2"/>
      </rPr>
      <t>Monatsumsatz:</t>
    </r>
  </si>
  <si>
    <t>Halbjahres-gehalt gesamt:</t>
  </si>
</sst>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 &quot;€&quot;"/>
    <numFmt numFmtId="165" formatCode="#,##0\ &quot;€&quot;"/>
    <numFmt numFmtId="166" formatCode="[$-407]dddd\,\ d\.\ mmmm\ yyyy"/>
    <numFmt numFmtId="167" formatCode="0000"/>
    <numFmt numFmtId="168" formatCode="&quot;Ja&quot;;&quot;Ja&quot;;&quot;Nein&quot;"/>
    <numFmt numFmtId="169" formatCode="&quot;Wahr&quot;;&quot;Wahr&quot;;&quot;Falsch&quot;"/>
    <numFmt numFmtId="170" formatCode="&quot;Ein&quot;;&quot;Ein&quot;;&quot;Aus&quot;"/>
    <numFmt numFmtId="171" formatCode="[$€-2]\ #,##0.00_);[Red]\([$€-2]\ #,##0.00\)"/>
    <numFmt numFmtId="172" formatCode="yyyy"/>
    <numFmt numFmtId="173" formatCode="dd\-mm\-yyyy;@"/>
    <numFmt numFmtId="174" formatCode="00000"/>
  </numFmts>
  <fonts count="18">
    <font>
      <sz val="10"/>
      <name val="Arial"/>
      <family val="0"/>
    </font>
    <font>
      <sz val="8"/>
      <name val="Arial"/>
      <family val="0"/>
    </font>
    <font>
      <sz val="12"/>
      <name val="Arial"/>
      <family val="0"/>
    </font>
    <font>
      <b/>
      <sz val="14"/>
      <name val="Arial"/>
      <family val="2"/>
    </font>
    <font>
      <b/>
      <sz val="10"/>
      <name val="Arial"/>
      <family val="2"/>
    </font>
    <font>
      <b/>
      <sz val="12"/>
      <name val="Arial"/>
      <family val="2"/>
    </font>
    <font>
      <vertAlign val="superscript"/>
      <sz val="10"/>
      <name val="Arial"/>
      <family val="2"/>
    </font>
    <font>
      <sz val="14"/>
      <name val="Arial"/>
      <family val="2"/>
    </font>
    <font>
      <u val="single"/>
      <sz val="10"/>
      <color indexed="12"/>
      <name val="Arial"/>
      <family val="0"/>
    </font>
    <font>
      <u val="single"/>
      <sz val="10"/>
      <color indexed="36"/>
      <name val="Arial"/>
      <family val="0"/>
    </font>
    <font>
      <u val="single"/>
      <sz val="12"/>
      <name val="Times New Roman"/>
      <family val="1"/>
    </font>
    <font>
      <sz val="12"/>
      <name val="Times New Roman"/>
      <family val="1"/>
    </font>
    <font>
      <sz val="8"/>
      <name val="Tahoma"/>
      <family val="0"/>
    </font>
    <font>
      <b/>
      <u val="single"/>
      <sz val="12"/>
      <name val="Tahoma"/>
      <family val="2"/>
    </font>
    <font>
      <sz val="12"/>
      <name val="Tahoma"/>
      <family val="2"/>
    </font>
    <font>
      <u val="single"/>
      <sz val="8"/>
      <color indexed="12"/>
      <name val="Arial"/>
      <family val="0"/>
    </font>
    <font>
      <b/>
      <sz val="12"/>
      <name val="Times New Roman"/>
      <family val="1"/>
    </font>
    <font>
      <b/>
      <sz val="8"/>
      <name val="Arial"/>
      <family val="2"/>
    </font>
  </fonts>
  <fills count="2">
    <fill>
      <patternFill/>
    </fill>
    <fill>
      <patternFill patternType="gray125"/>
    </fill>
  </fills>
  <borders count="40">
    <border>
      <left/>
      <right/>
      <top/>
      <bottom/>
      <diagonal/>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style="medium"/>
      <top style="medium"/>
      <bottom style="medium"/>
    </border>
    <border>
      <left>
        <color indexed="63"/>
      </left>
      <right>
        <color indexed="63"/>
      </right>
      <top>
        <color indexed="63"/>
      </top>
      <bottom style="medium"/>
    </border>
    <border>
      <left style="thin"/>
      <right style="thin"/>
      <top style="thin"/>
      <bottom style="thin"/>
    </border>
    <border>
      <left style="thin"/>
      <right>
        <color indexed="63"/>
      </right>
      <top style="thin"/>
      <bottom style="thin"/>
    </border>
    <border>
      <left style="thin"/>
      <right style="thin"/>
      <top style="thin"/>
      <bottom>
        <color indexed="63"/>
      </bottom>
    </border>
    <border>
      <left>
        <color indexed="63"/>
      </left>
      <right style="medium"/>
      <top style="medium"/>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color indexed="63"/>
      </top>
      <bottom>
        <color indexed="63"/>
      </bottom>
    </border>
    <border>
      <left style="medium"/>
      <right style="medium"/>
      <top style="medium"/>
      <bottom style="medium"/>
    </border>
    <border>
      <left style="medium"/>
      <right style="thin"/>
      <top style="thin"/>
      <bottom style="thin"/>
    </border>
    <border>
      <left style="thin"/>
      <right style="medium"/>
      <top style="thin"/>
      <bottom style="thin"/>
    </border>
    <border>
      <left style="medium"/>
      <right style="thin"/>
      <top style="thin"/>
      <bottom style="medium"/>
    </border>
    <border>
      <left style="medium"/>
      <right>
        <color indexed="63"/>
      </right>
      <top style="medium"/>
      <bottom style="thin"/>
    </border>
    <border>
      <left style="medium"/>
      <right>
        <color indexed="63"/>
      </right>
      <top style="thin"/>
      <bottom style="medium"/>
    </border>
    <border>
      <left>
        <color indexed="63"/>
      </left>
      <right>
        <color indexed="63"/>
      </right>
      <top style="medium"/>
      <bottom style="medium"/>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color indexed="63"/>
      </top>
      <bottom style="thin"/>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style="thin"/>
      <bottom style="thin"/>
    </border>
    <border>
      <left>
        <color indexed="63"/>
      </left>
      <right style="medium"/>
      <top style="thin"/>
      <bottom style="thin"/>
    </border>
    <border>
      <left style="thin"/>
      <right style="thin"/>
      <top style="thin"/>
      <bottom style="medium"/>
    </border>
    <border>
      <left style="thin"/>
      <right style="medium"/>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45">
    <xf numFmtId="0" fontId="0" fillId="0" borderId="0" xfId="0" applyAlignment="1">
      <alignment/>
    </xf>
    <xf numFmtId="0" fontId="0" fillId="0" borderId="0" xfId="0" applyAlignment="1">
      <alignment wrapText="1"/>
    </xf>
    <xf numFmtId="0" fontId="2" fillId="0" borderId="0" xfId="0" applyFont="1" applyAlignment="1">
      <alignment/>
    </xf>
    <xf numFmtId="0" fontId="2" fillId="0" borderId="0" xfId="0" applyFont="1" applyBorder="1" applyAlignment="1">
      <alignment horizontal="center"/>
    </xf>
    <xf numFmtId="0" fontId="0" fillId="0" borderId="1" xfId="0" applyBorder="1" applyAlignment="1">
      <alignment/>
    </xf>
    <xf numFmtId="0" fontId="0" fillId="0" borderId="2" xfId="0" applyBorder="1" applyAlignment="1">
      <alignment/>
    </xf>
    <xf numFmtId="0" fontId="0" fillId="0" borderId="3" xfId="0" applyBorder="1" applyAlignment="1">
      <alignment/>
    </xf>
    <xf numFmtId="0" fontId="0" fillId="0" borderId="4" xfId="0" applyBorder="1" applyAlignment="1">
      <alignment/>
    </xf>
    <xf numFmtId="44" fontId="4" fillId="0" borderId="3" xfId="18" applyFont="1" applyBorder="1" applyAlignment="1">
      <alignment/>
    </xf>
    <xf numFmtId="0" fontId="0" fillId="0" borderId="0" xfId="0" applyBorder="1" applyAlignment="1">
      <alignment/>
    </xf>
    <xf numFmtId="0" fontId="4" fillId="0" borderId="3" xfId="0" applyFont="1" applyBorder="1" applyAlignment="1">
      <alignment/>
    </xf>
    <xf numFmtId="0" fontId="0" fillId="0" borderId="5" xfId="0" applyBorder="1" applyAlignment="1">
      <alignment/>
    </xf>
    <xf numFmtId="9" fontId="4" fillId="0" borderId="5" xfId="20" applyFont="1" applyBorder="1" applyAlignment="1">
      <alignment/>
    </xf>
    <xf numFmtId="0" fontId="4" fillId="0" borderId="5" xfId="0" applyFont="1" applyBorder="1" applyAlignment="1">
      <alignment/>
    </xf>
    <xf numFmtId="0" fontId="0" fillId="0" borderId="6" xfId="0" applyBorder="1" applyAlignment="1">
      <alignment/>
    </xf>
    <xf numFmtId="0" fontId="4" fillId="0" borderId="7" xfId="0" applyFont="1" applyBorder="1" applyAlignment="1">
      <alignment/>
    </xf>
    <xf numFmtId="9" fontId="4" fillId="0" borderId="7" xfId="20" applyFont="1" applyBorder="1" applyAlignment="1">
      <alignment/>
    </xf>
    <xf numFmtId="0" fontId="0" fillId="0" borderId="0" xfId="0" applyBorder="1" applyAlignment="1">
      <alignment horizontal="center" vertical="top" wrapText="1"/>
    </xf>
    <xf numFmtId="0" fontId="0" fillId="0" borderId="0" xfId="0" applyBorder="1" applyAlignment="1">
      <alignment horizontal="center"/>
    </xf>
    <xf numFmtId="7" fontId="0" fillId="0" borderId="0" xfId="18" applyNumberFormat="1" applyBorder="1" applyAlignment="1">
      <alignment/>
    </xf>
    <xf numFmtId="0" fontId="0" fillId="0" borderId="8" xfId="0" applyBorder="1" applyAlignment="1">
      <alignment/>
    </xf>
    <xf numFmtId="7" fontId="0" fillId="0" borderId="9" xfId="18" applyNumberFormat="1" applyBorder="1" applyAlignment="1">
      <alignment/>
    </xf>
    <xf numFmtId="0" fontId="5" fillId="0" borderId="8" xfId="0" applyFont="1" applyBorder="1" applyAlignment="1">
      <alignment horizontal="left" wrapText="1"/>
    </xf>
    <xf numFmtId="7" fontId="3" fillId="0" borderId="9" xfId="18" applyNumberFormat="1" applyFont="1" applyBorder="1" applyAlignment="1">
      <alignment vertical="center"/>
    </xf>
    <xf numFmtId="0" fontId="0" fillId="0" borderId="10" xfId="0" applyBorder="1" applyAlignment="1">
      <alignment/>
    </xf>
    <xf numFmtId="0" fontId="0" fillId="0" borderId="7" xfId="0" applyBorder="1" applyAlignment="1">
      <alignment/>
    </xf>
    <xf numFmtId="7" fontId="0" fillId="0" borderId="0" xfId="18" applyNumberFormat="1" applyFont="1" applyBorder="1" applyAlignment="1">
      <alignment horizontal="center"/>
    </xf>
    <xf numFmtId="7" fontId="0" fillId="0" borderId="9" xfId="18" applyNumberFormat="1" applyFont="1" applyBorder="1" applyAlignment="1">
      <alignment horizontal="center"/>
    </xf>
    <xf numFmtId="7" fontId="0" fillId="0" borderId="0" xfId="18" applyNumberFormat="1" applyBorder="1" applyAlignment="1">
      <alignment horizontal="center"/>
    </xf>
    <xf numFmtId="7" fontId="3" fillId="0" borderId="9" xfId="18" applyNumberFormat="1" applyFont="1" applyBorder="1" applyAlignment="1">
      <alignment horizontal="center" vertical="center"/>
    </xf>
    <xf numFmtId="44" fontId="0" fillId="0" borderId="3" xfId="18" applyBorder="1" applyAlignment="1">
      <alignment/>
    </xf>
    <xf numFmtId="44" fontId="0" fillId="0" borderId="5" xfId="18" applyBorder="1" applyAlignment="1">
      <alignment/>
    </xf>
    <xf numFmtId="44" fontId="0" fillId="0" borderId="9" xfId="18" applyBorder="1" applyAlignment="1">
      <alignment/>
    </xf>
    <xf numFmtId="0" fontId="0" fillId="0" borderId="8" xfId="0" applyBorder="1" applyAlignment="1">
      <alignment horizontal="left" wrapText="1"/>
    </xf>
    <xf numFmtId="44" fontId="0" fillId="0" borderId="0" xfId="18" applyBorder="1" applyAlignment="1">
      <alignment/>
    </xf>
    <xf numFmtId="0" fontId="0" fillId="0" borderId="11" xfId="0" applyBorder="1" applyAlignment="1">
      <alignment horizontal="center" vertical="center" wrapText="1"/>
    </xf>
    <xf numFmtId="0" fontId="0" fillId="0" borderId="11" xfId="0" applyBorder="1" applyAlignment="1">
      <alignment/>
    </xf>
    <xf numFmtId="0" fontId="0" fillId="0" borderId="11" xfId="0" applyBorder="1" applyAlignment="1">
      <alignment horizontal="center"/>
    </xf>
    <xf numFmtId="44" fontId="0" fillId="0" borderId="11" xfId="18" applyBorder="1" applyAlignment="1">
      <alignment/>
    </xf>
    <xf numFmtId="164" fontId="0" fillId="0" borderId="11" xfId="0" applyNumberFormat="1" applyBorder="1" applyAlignment="1">
      <alignment/>
    </xf>
    <xf numFmtId="164" fontId="0" fillId="0" borderId="12" xfId="0" applyNumberFormat="1" applyBorder="1" applyAlignment="1">
      <alignment/>
    </xf>
    <xf numFmtId="0" fontId="0" fillId="0" borderId="13" xfId="0" applyBorder="1" applyAlignment="1">
      <alignment/>
    </xf>
    <xf numFmtId="44" fontId="4" fillId="0" borderId="7" xfId="18" applyFont="1" applyBorder="1" applyAlignment="1">
      <alignment/>
    </xf>
    <xf numFmtId="44" fontId="0" fillId="0" borderId="11" xfId="18" applyFont="1" applyBorder="1" applyAlignment="1">
      <alignment horizontal="center"/>
    </xf>
    <xf numFmtId="164" fontId="0" fillId="0" borderId="11" xfId="0" applyNumberFormat="1" applyBorder="1" applyAlignment="1">
      <alignment horizontal="center"/>
    </xf>
    <xf numFmtId="164" fontId="0" fillId="0" borderId="12" xfId="0" applyNumberFormat="1" applyBorder="1" applyAlignment="1">
      <alignment horizontal="center"/>
    </xf>
    <xf numFmtId="0" fontId="0" fillId="0" borderId="14" xfId="0" applyBorder="1" applyAlignment="1">
      <alignment/>
    </xf>
    <xf numFmtId="164" fontId="5" fillId="0" borderId="15" xfId="0" applyNumberFormat="1" applyFont="1" applyBorder="1" applyAlignment="1">
      <alignment/>
    </xf>
    <xf numFmtId="164" fontId="5" fillId="0" borderId="16" xfId="0" applyNumberFormat="1" applyFont="1" applyBorder="1" applyAlignment="1">
      <alignment/>
    </xf>
    <xf numFmtId="164" fontId="5" fillId="0" borderId="17" xfId="0" applyNumberFormat="1" applyFont="1" applyBorder="1" applyAlignment="1">
      <alignment/>
    </xf>
    <xf numFmtId="0" fontId="0" fillId="0" borderId="14" xfId="0" applyBorder="1" applyAlignment="1">
      <alignment horizontal="center"/>
    </xf>
    <xf numFmtId="164" fontId="4" fillId="0" borderId="16" xfId="0" applyNumberFormat="1" applyFont="1" applyBorder="1" applyAlignment="1">
      <alignment horizontal="center"/>
    </xf>
    <xf numFmtId="0" fontId="0" fillId="0" borderId="18" xfId="0" applyBorder="1" applyAlignment="1">
      <alignment/>
    </xf>
    <xf numFmtId="0" fontId="0" fillId="0" borderId="3" xfId="0" applyBorder="1" applyAlignment="1">
      <alignment horizontal="center"/>
    </xf>
    <xf numFmtId="0" fontId="0" fillId="0" borderId="19" xfId="0" applyBorder="1" applyAlignment="1">
      <alignment/>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20" xfId="0" applyBorder="1" applyAlignment="1">
      <alignment horizontal="center"/>
    </xf>
    <xf numFmtId="0" fontId="0" fillId="0" borderId="22" xfId="0" applyBorder="1" applyAlignment="1">
      <alignment horizontal="center"/>
    </xf>
    <xf numFmtId="0" fontId="4" fillId="0" borderId="11" xfId="0" applyFont="1" applyBorder="1" applyAlignment="1">
      <alignment horizontal="center"/>
    </xf>
    <xf numFmtId="0" fontId="4" fillId="0" borderId="21" xfId="0" applyFont="1" applyBorder="1" applyAlignment="1">
      <alignment horizontal="center"/>
    </xf>
    <xf numFmtId="0" fontId="3" fillId="0" borderId="1" xfId="0" applyFont="1" applyBorder="1" applyAlignment="1">
      <alignment/>
    </xf>
    <xf numFmtId="0" fontId="0" fillId="0" borderId="4" xfId="0" applyBorder="1" applyAlignment="1">
      <alignment wrapText="1"/>
    </xf>
    <xf numFmtId="0" fontId="0" fillId="0" borderId="0" xfId="0" applyBorder="1" applyAlignment="1">
      <alignment wrapText="1"/>
    </xf>
    <xf numFmtId="0" fontId="0" fillId="0" borderId="5" xfId="0" applyBorder="1" applyAlignment="1">
      <alignment wrapText="1"/>
    </xf>
    <xf numFmtId="0" fontId="0" fillId="0" borderId="23" xfId="0" applyBorder="1" applyAlignment="1">
      <alignment horizontal="center" wrapText="1"/>
    </xf>
    <xf numFmtId="0" fontId="0" fillId="0" borderId="24" xfId="0" applyBorder="1" applyAlignment="1">
      <alignment horizontal="center" wrapText="1"/>
    </xf>
    <xf numFmtId="0" fontId="4" fillId="0" borderId="15" xfId="0" applyFont="1" applyBorder="1" applyAlignment="1">
      <alignment horizontal="center"/>
    </xf>
    <xf numFmtId="0" fontId="5" fillId="0" borderId="0" xfId="0" applyFont="1" applyBorder="1" applyAlignment="1">
      <alignment horizontal="center"/>
    </xf>
    <xf numFmtId="49" fontId="0" fillId="0" borderId="0" xfId="0" applyNumberFormat="1" applyAlignment="1">
      <alignment/>
    </xf>
    <xf numFmtId="0" fontId="3" fillId="0" borderId="8" xfId="0" applyFont="1" applyBorder="1" applyAlignment="1">
      <alignment/>
    </xf>
    <xf numFmtId="0" fontId="0" fillId="0" borderId="25" xfId="0" applyBorder="1" applyAlignment="1">
      <alignment/>
    </xf>
    <xf numFmtId="0" fontId="0" fillId="0" borderId="9" xfId="0" applyBorder="1" applyAlignment="1">
      <alignment/>
    </xf>
    <xf numFmtId="0" fontId="2" fillId="0" borderId="1" xfId="0" applyFont="1" applyBorder="1" applyAlignment="1">
      <alignment horizontal="center"/>
    </xf>
    <xf numFmtId="0" fontId="5" fillId="0" borderId="2" xfId="0" applyFont="1" applyBorder="1" applyAlignment="1">
      <alignment horizontal="center" wrapText="1"/>
    </xf>
    <xf numFmtId="0" fontId="2" fillId="0" borderId="2" xfId="0" applyFont="1" applyBorder="1" applyAlignment="1">
      <alignment/>
    </xf>
    <xf numFmtId="0" fontId="5" fillId="0" borderId="4" xfId="0" applyFont="1" applyBorder="1" applyAlignment="1">
      <alignment horizontal="center"/>
    </xf>
    <xf numFmtId="0" fontId="2" fillId="0" borderId="0" xfId="0" applyFont="1" applyBorder="1" applyAlignment="1">
      <alignment/>
    </xf>
    <xf numFmtId="0" fontId="15" fillId="0" borderId="0" xfId="19" applyFont="1" applyBorder="1" applyAlignment="1">
      <alignment horizontal="center"/>
    </xf>
    <xf numFmtId="0" fontId="2" fillId="0" borderId="25" xfId="0" applyFont="1" applyBorder="1" applyAlignment="1">
      <alignment/>
    </xf>
    <xf numFmtId="0" fontId="2" fillId="0" borderId="4" xfId="0" applyFont="1" applyBorder="1" applyAlignment="1">
      <alignment horizontal="center"/>
    </xf>
    <xf numFmtId="0" fontId="1" fillId="0" borderId="0" xfId="0" applyFont="1" applyBorder="1" applyAlignment="1">
      <alignment/>
    </xf>
    <xf numFmtId="0" fontId="2" fillId="0" borderId="10" xfId="0" applyFont="1" applyBorder="1" applyAlignment="1">
      <alignment/>
    </xf>
    <xf numFmtId="0" fontId="2" fillId="0" borderId="6" xfId="0" applyFont="1" applyBorder="1" applyAlignment="1">
      <alignment/>
    </xf>
    <xf numFmtId="0" fontId="2" fillId="0" borderId="7" xfId="0" applyFont="1" applyBorder="1" applyAlignment="1">
      <alignment/>
    </xf>
    <xf numFmtId="0" fontId="0" fillId="0" borderId="2" xfId="0" applyBorder="1" applyAlignment="1">
      <alignment wrapText="1"/>
    </xf>
    <xf numFmtId="0" fontId="0" fillId="0" borderId="0" xfId="0" applyBorder="1" applyAlignment="1">
      <alignment/>
    </xf>
    <xf numFmtId="0" fontId="5" fillId="0" borderId="8" xfId="0" applyFont="1" applyBorder="1" applyAlignment="1">
      <alignment/>
    </xf>
    <xf numFmtId="0" fontId="2" fillId="0" borderId="9" xfId="0" applyFont="1" applyBorder="1" applyAlignment="1">
      <alignment/>
    </xf>
    <xf numFmtId="0" fontId="16" fillId="0" borderId="0" xfId="0" applyFont="1" applyBorder="1" applyAlignment="1">
      <alignment horizontal="center"/>
    </xf>
    <xf numFmtId="0" fontId="16" fillId="0" borderId="4" xfId="0" applyFont="1" applyBorder="1" applyAlignment="1">
      <alignment horizontal="center"/>
    </xf>
    <xf numFmtId="0" fontId="0" fillId="0" borderId="4" xfId="0" applyBorder="1" applyAlignment="1">
      <alignment horizontal="center"/>
    </xf>
    <xf numFmtId="0" fontId="2" fillId="0" borderId="6" xfId="0" applyFont="1" applyBorder="1" applyAlignment="1">
      <alignment horizontal="center"/>
    </xf>
    <xf numFmtId="0" fontId="0" fillId="0" borderId="3" xfId="0" applyBorder="1" applyAlignment="1">
      <alignment wrapText="1"/>
    </xf>
    <xf numFmtId="49" fontId="2" fillId="0" borderId="0" xfId="0" applyNumberFormat="1" applyFont="1" applyBorder="1" applyAlignment="1">
      <alignment horizontal="center"/>
    </xf>
    <xf numFmtId="0" fontId="2" fillId="0" borderId="19" xfId="0" applyFont="1" applyBorder="1" applyAlignment="1">
      <alignment horizontal="center"/>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2" fillId="0" borderId="29" xfId="0" applyFont="1" applyBorder="1" applyAlignment="1">
      <alignment horizontal="center"/>
    </xf>
    <xf numFmtId="0" fontId="0" fillId="0" borderId="30" xfId="0" applyBorder="1" applyAlignment="1">
      <alignment/>
    </xf>
    <xf numFmtId="0" fontId="2" fillId="0" borderId="31" xfId="0" applyFont="1" applyBorder="1" applyAlignment="1">
      <alignment horizontal="center"/>
    </xf>
    <xf numFmtId="0" fontId="0" fillId="0" borderId="32" xfId="0" applyBorder="1" applyAlignment="1">
      <alignment/>
    </xf>
    <xf numFmtId="0" fontId="2" fillId="0" borderId="4" xfId="0" applyFont="1" applyBorder="1" applyAlignment="1">
      <alignment/>
    </xf>
    <xf numFmtId="0" fontId="2" fillId="0" borderId="33" xfId="0" applyFont="1" applyBorder="1" applyAlignment="1">
      <alignment horizontal="center"/>
    </xf>
    <xf numFmtId="0" fontId="0" fillId="0" borderId="34" xfId="0" applyBorder="1" applyAlignment="1">
      <alignment/>
    </xf>
    <xf numFmtId="44" fontId="2" fillId="0" borderId="27" xfId="18" applyFont="1" applyBorder="1" applyAlignment="1">
      <alignment horizontal="center"/>
    </xf>
    <xf numFmtId="44" fontId="2" fillId="0" borderId="0" xfId="18" applyFont="1" applyBorder="1" applyAlignment="1">
      <alignment horizontal="center"/>
    </xf>
    <xf numFmtId="44" fontId="2" fillId="0" borderId="10" xfId="18" applyFont="1" applyBorder="1" applyAlignment="1">
      <alignment horizontal="center"/>
    </xf>
    <xf numFmtId="44" fontId="2" fillId="0" borderId="28" xfId="18" applyFont="1" applyBorder="1" applyAlignment="1">
      <alignment horizontal="center"/>
    </xf>
    <xf numFmtId="9" fontId="2" fillId="0" borderId="0" xfId="20" applyFont="1" applyBorder="1" applyAlignment="1">
      <alignment horizontal="center"/>
    </xf>
    <xf numFmtId="0" fontId="0" fillId="0" borderId="27" xfId="0" applyBorder="1" applyAlignment="1">
      <alignment wrapText="1"/>
    </xf>
    <xf numFmtId="0" fontId="0" fillId="0" borderId="30" xfId="0" applyBorder="1" applyAlignment="1">
      <alignment wrapText="1"/>
    </xf>
    <xf numFmtId="0" fontId="2" fillId="0" borderId="29" xfId="0" applyFont="1" applyBorder="1" applyAlignment="1">
      <alignment horizontal="center" vertical="center" wrapText="1"/>
    </xf>
    <xf numFmtId="0" fontId="2" fillId="0" borderId="27" xfId="0" applyFont="1" applyBorder="1" applyAlignment="1">
      <alignment horizontal="center" vertical="center" wrapText="1"/>
    </xf>
    <xf numFmtId="0" fontId="0" fillId="0" borderId="0" xfId="0" applyAlignment="1">
      <alignment wrapText="1"/>
    </xf>
    <xf numFmtId="0" fontId="7" fillId="0" borderId="8" xfId="0" applyFont="1" applyBorder="1" applyAlignment="1">
      <alignment horizontal="center" wrapText="1"/>
    </xf>
    <xf numFmtId="0" fontId="0" fillId="0" borderId="25" xfId="0" applyBorder="1" applyAlignment="1">
      <alignment horizontal="center" wrapText="1"/>
    </xf>
    <xf numFmtId="0" fontId="0" fillId="0" borderId="9" xfId="0" applyBorder="1" applyAlignment="1">
      <alignment horizontal="center" wrapText="1"/>
    </xf>
    <xf numFmtId="9" fontId="4" fillId="0" borderId="17" xfId="0" applyNumberFormat="1" applyFont="1" applyBorder="1" applyAlignment="1">
      <alignment horizontal="center" vertical="center"/>
    </xf>
    <xf numFmtId="0" fontId="2" fillId="0" borderId="1" xfId="0" applyFont="1" applyBorder="1" applyAlignment="1">
      <alignment wrapText="1"/>
    </xf>
    <xf numFmtId="0" fontId="2" fillId="0" borderId="2" xfId="0" applyFont="1" applyBorder="1" applyAlignment="1">
      <alignment wrapText="1"/>
    </xf>
    <xf numFmtId="0" fontId="2" fillId="0" borderId="3" xfId="0" applyFont="1" applyBorder="1" applyAlignment="1">
      <alignment wrapText="1"/>
    </xf>
    <xf numFmtId="0" fontId="0" fillId="0" borderId="4" xfId="0" applyBorder="1" applyAlignment="1">
      <alignment wrapText="1"/>
    </xf>
    <xf numFmtId="0" fontId="0" fillId="0" borderId="0" xfId="0" applyBorder="1" applyAlignment="1">
      <alignment wrapText="1"/>
    </xf>
    <xf numFmtId="0" fontId="2" fillId="0" borderId="4" xfId="0" applyFont="1" applyBorder="1" applyAlignment="1">
      <alignment wrapText="1"/>
    </xf>
    <xf numFmtId="0" fontId="0" fillId="0" borderId="5" xfId="0" applyBorder="1" applyAlignment="1">
      <alignment wrapText="1"/>
    </xf>
    <xf numFmtId="0" fontId="5" fillId="0" borderId="26" xfId="0" applyFont="1" applyBorder="1" applyAlignment="1">
      <alignment horizontal="center"/>
    </xf>
    <xf numFmtId="0" fontId="0" fillId="0" borderId="1" xfId="0" applyBorder="1" applyAlignment="1">
      <alignment wrapText="1"/>
    </xf>
    <xf numFmtId="0" fontId="0" fillId="0" borderId="2" xfId="0" applyBorder="1" applyAlignment="1">
      <alignment wrapText="1"/>
    </xf>
    <xf numFmtId="0" fontId="0" fillId="0" borderId="8" xfId="0" applyBorder="1" applyAlignment="1">
      <alignment horizontal="center"/>
    </xf>
    <xf numFmtId="0" fontId="0" fillId="0" borderId="25" xfId="0" applyBorder="1" applyAlignment="1">
      <alignment horizontal="center"/>
    </xf>
    <xf numFmtId="0" fontId="0" fillId="0" borderId="9" xfId="0" applyBorder="1" applyAlignment="1">
      <alignment horizontal="center"/>
    </xf>
    <xf numFmtId="0" fontId="0" fillId="0" borderId="22" xfId="0" applyBorder="1" applyAlignment="1">
      <alignment wrapText="1"/>
    </xf>
    <xf numFmtId="0" fontId="0" fillId="0" borderId="35" xfId="0" applyBorder="1" applyAlignment="1">
      <alignment wrapText="1"/>
    </xf>
    <xf numFmtId="0" fontId="0" fillId="0" borderId="36" xfId="0" applyBorder="1" applyAlignment="1">
      <alignment wrapText="1"/>
    </xf>
    <xf numFmtId="0" fontId="0" fillId="0" borderId="6" xfId="0" applyBorder="1" applyAlignment="1">
      <alignment wrapText="1"/>
    </xf>
    <xf numFmtId="0" fontId="0" fillId="0" borderId="10" xfId="0" applyBorder="1" applyAlignment="1">
      <alignment wrapText="1"/>
    </xf>
    <xf numFmtId="0" fontId="0" fillId="0" borderId="7" xfId="0" applyBorder="1" applyAlignment="1">
      <alignment wrapText="1"/>
    </xf>
    <xf numFmtId="0" fontId="0" fillId="0" borderId="37" xfId="0" applyBorder="1" applyAlignment="1">
      <alignment wrapText="1"/>
    </xf>
    <xf numFmtId="0" fontId="0" fillId="0" borderId="38" xfId="0" applyBorder="1" applyAlignment="1">
      <alignment wrapText="1"/>
    </xf>
    <xf numFmtId="0" fontId="0" fillId="0" borderId="39" xfId="0" applyBorder="1" applyAlignment="1">
      <alignment wrapText="1"/>
    </xf>
    <xf numFmtId="0" fontId="0" fillId="0" borderId="20" xfId="0" applyBorder="1" applyAlignment="1">
      <alignment wrapText="1"/>
    </xf>
    <xf numFmtId="0" fontId="0" fillId="0" borderId="11" xfId="0" applyBorder="1" applyAlignment="1">
      <alignment wrapText="1"/>
    </xf>
    <xf numFmtId="0" fontId="0" fillId="0" borderId="21" xfId="0" applyBorder="1" applyAlignment="1">
      <alignment wrapText="1"/>
    </xf>
  </cellXfs>
  <cellStyles count="9">
    <cellStyle name="Normal" xfId="0"/>
    <cellStyle name="Followed Hyperlink" xfId="15"/>
    <cellStyle name="Comma" xfId="16"/>
    <cellStyle name="Comma [0]" xfId="17"/>
    <cellStyle name="Euro" xfId="18"/>
    <cellStyle name="Hyperlink" xfId="19"/>
    <cellStyle name="Percent" xfId="20"/>
    <cellStyle name="Currency" xfId="21"/>
    <cellStyle name="Currency [0]" xfId="22"/>
  </cellStyles>
  <dxfs count="2">
    <dxf>
      <font>
        <color rgb="FFFFFFFF"/>
      </font>
      <fill>
        <patternFill>
          <bgColor rgb="FF800000"/>
        </patternFill>
      </fill>
      <border/>
    </dxf>
    <dxf>
      <font>
        <color rgb="FFFFFFFF"/>
      </font>
      <fill>
        <patternFill>
          <bgColor rgb="FF0080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125"/>
          <c:y val="0.041"/>
          <c:w val="0.55425"/>
          <c:h val="0.91775"/>
        </c:manualLayout>
      </c:layout>
      <c:barChart>
        <c:barDir val="col"/>
        <c:grouping val="clustered"/>
        <c:varyColors val="0"/>
        <c:ser>
          <c:idx val="0"/>
          <c:order val="0"/>
          <c:tx>
            <c:strRef>
              <c:f>'abs. Zellbezug + Diagramm'!$B$3</c:f>
              <c:strCache>
                <c:ptCount val="1"/>
                <c:pt idx="0">
                  <c:v>Umsatz von Flugreisen im aktuellen Geschäftsjahr</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'abs. Zellbezug + Diagramm'!$A$4:$A$9</c:f>
              <c:strCache/>
            </c:strRef>
          </c:cat>
          <c:val>
            <c:numRef>
              <c:f>'abs. Zellbezug + Diagramm'!$B$4:$B$9</c:f>
              <c:numCache>
                <c:ptCount val="6"/>
                <c:pt idx="0">
                  <c:v>0</c:v>
                </c:pt>
                <c:pt idx="1">
                  <c:v>0</c:v>
                </c:pt>
                <c:pt idx="2">
                  <c:v>0</c:v>
                </c:pt>
                <c:pt idx="3">
                  <c:v>0</c:v>
                </c:pt>
                <c:pt idx="4">
                  <c:v>0</c:v>
                </c:pt>
                <c:pt idx="5">
                  <c:v>0</c:v>
                </c:pt>
              </c:numCache>
            </c:numRef>
          </c:val>
        </c:ser>
        <c:ser>
          <c:idx val="1"/>
          <c:order val="1"/>
          <c:tx>
            <c:strRef>
              <c:f>'abs. Zellbezug + Diagramm'!$C$3</c:f>
              <c:strCache>
                <c:ptCount val="1"/>
                <c:pt idx="0">
                  <c:v>Anteil am Jahresumsatz (%= Umsatz/Gesamt*100)</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'abs. Zellbezug + Diagramm'!$A$4:$A$9</c:f>
              <c:strCache/>
            </c:strRef>
          </c:cat>
          <c:val>
            <c:numRef>
              <c:f>'abs. Zellbezug + Diagramm'!$C$4:$C$9</c:f>
              <c:numCache>
                <c:ptCount val="6"/>
                <c:pt idx="0">
                  <c:v>0</c:v>
                </c:pt>
                <c:pt idx="1">
                  <c:v>0</c:v>
                </c:pt>
                <c:pt idx="2">
                  <c:v>0</c:v>
                </c:pt>
                <c:pt idx="3">
                  <c:v>0</c:v>
                </c:pt>
                <c:pt idx="4">
                  <c:v>0</c:v>
                </c:pt>
                <c:pt idx="5">
                  <c:v>0</c:v>
                </c:pt>
              </c:numCache>
            </c:numRef>
          </c:val>
        </c:ser>
        <c:axId val="3422144"/>
        <c:axId val="30799297"/>
      </c:barChart>
      <c:catAx>
        <c:axId val="3422144"/>
        <c:scaling>
          <c:orientation val="minMax"/>
        </c:scaling>
        <c:axPos val="b"/>
        <c:delete val="0"/>
        <c:numFmt formatCode="General" sourceLinked="1"/>
        <c:majorTickMark val="out"/>
        <c:minorTickMark val="none"/>
        <c:tickLblPos val="nextTo"/>
        <c:crossAx val="30799297"/>
        <c:crosses val="autoZero"/>
        <c:auto val="1"/>
        <c:lblOffset val="100"/>
        <c:noMultiLvlLbl val="0"/>
      </c:catAx>
      <c:valAx>
        <c:axId val="30799297"/>
        <c:scaling>
          <c:orientation val="minMax"/>
        </c:scaling>
        <c:axPos val="l"/>
        <c:majorGridlines/>
        <c:delete val="0"/>
        <c:numFmt formatCode="General" sourceLinked="1"/>
        <c:majorTickMark val="out"/>
        <c:minorTickMark val="none"/>
        <c:tickLblPos val="nextTo"/>
        <c:crossAx val="3422144"/>
        <c:crossesAt val="1"/>
        <c:crossBetween val="between"/>
        <c:dispUnits/>
      </c:valAx>
      <c:spPr>
        <a:solidFill>
          <a:srgbClr val="C0C0C0"/>
        </a:solidFill>
        <a:ln w="12700">
          <a:solidFill>
            <a:srgbClr val="808080"/>
          </a:solidFill>
        </a:ln>
      </c:spPr>
    </c:plotArea>
    <c:legend>
      <c:legendPos val="r"/>
      <c:layout>
        <c:manualLayout>
          <c:xMode val="edge"/>
          <c:yMode val="edge"/>
          <c:x val="0.59825"/>
          <c:y val="0.36225"/>
          <c:w val="0.39525"/>
          <c:h val="0.391"/>
        </c:manualLayout>
      </c:layout>
      <c:overlay val="0"/>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v>Bestand am Anfang des Jahres</c:v>
          </c:tx>
          <c:invertIfNegative val="0"/>
          <c:extLst>
            <c:ext xmlns:c14="http://schemas.microsoft.com/office/drawing/2007/8/2/chart" uri="{6F2FDCE9-48DA-4B69-8628-5D25D57E5C99}">
              <c14:invertSolidFillFmt>
                <c14:spPr>
                  <a:solidFill>
                    <a:srgbClr val="000000"/>
                  </a:solidFill>
                </c14:spPr>
              </c14:invertSolidFillFmt>
            </c:ext>
          </c:extLst>
          <c:cat>
            <c:numRef>
              <c:f>'Aufgabe Kangerous'!$A$17:$A$33</c:f>
              <c:numCache/>
            </c:numRef>
          </c:cat>
          <c:val>
            <c:numRef>
              <c:f>'Aufgabe Kangerous'!$C$17:$C$33</c:f>
              <c:numCache/>
            </c:numRef>
          </c:val>
        </c:ser>
        <c:ser>
          <c:idx val="1"/>
          <c:order val="1"/>
          <c:tx>
            <c:v>Bestand am Ende des Jahres</c:v>
          </c:tx>
          <c:invertIfNegative val="0"/>
          <c:extLst>
            <c:ext xmlns:c14="http://schemas.microsoft.com/office/drawing/2007/8/2/chart" uri="{6F2FDCE9-48DA-4B69-8628-5D25D57E5C99}">
              <c14:invertSolidFillFmt>
                <c14:spPr>
                  <a:solidFill>
                    <a:srgbClr val="000000"/>
                  </a:solidFill>
                </c14:spPr>
              </c14:invertSolidFillFmt>
            </c:ext>
          </c:extLst>
          <c:cat>
            <c:numRef>
              <c:f>'Aufgabe Kangerous'!$A$17:$A$33</c:f>
              <c:numCache/>
            </c:numRef>
          </c:cat>
          <c:val>
            <c:numRef>
              <c:f>'Aufgabe Kangerous'!$D$17:$D$33</c:f>
              <c:numCache/>
            </c:numRef>
          </c:val>
        </c:ser>
        <c:axId val="8758218"/>
        <c:axId val="11715099"/>
      </c:barChart>
      <c:catAx>
        <c:axId val="8758218"/>
        <c:scaling>
          <c:orientation val="minMax"/>
        </c:scaling>
        <c:axPos val="b"/>
        <c:delete val="0"/>
        <c:numFmt formatCode="General" sourceLinked="1"/>
        <c:majorTickMark val="out"/>
        <c:minorTickMark val="none"/>
        <c:tickLblPos val="nextTo"/>
        <c:crossAx val="11715099"/>
        <c:crosses val="autoZero"/>
        <c:auto val="1"/>
        <c:lblOffset val="100"/>
        <c:noMultiLvlLbl val="0"/>
      </c:catAx>
      <c:valAx>
        <c:axId val="11715099"/>
        <c:scaling>
          <c:orientation val="minMax"/>
        </c:scaling>
        <c:axPos val="l"/>
        <c:majorGridlines/>
        <c:delete val="0"/>
        <c:numFmt formatCode="General" sourceLinked="1"/>
        <c:majorTickMark val="out"/>
        <c:minorTickMark val="none"/>
        <c:tickLblPos val="nextTo"/>
        <c:crossAx val="8758218"/>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76200</xdr:colOff>
      <xdr:row>9</xdr:row>
      <xdr:rowOff>161925</xdr:rowOff>
    </xdr:from>
    <xdr:to>
      <xdr:col>2</xdr:col>
      <xdr:colOff>2343150</xdr:colOff>
      <xdr:row>9</xdr:row>
      <xdr:rowOff>161925</xdr:rowOff>
    </xdr:to>
    <xdr:sp>
      <xdr:nvSpPr>
        <xdr:cNvPr id="1" name="Line 6"/>
        <xdr:cNvSpPr>
          <a:spLocks/>
        </xdr:cNvSpPr>
      </xdr:nvSpPr>
      <xdr:spPr>
        <a:xfrm>
          <a:off x="3638550" y="2152650"/>
          <a:ext cx="22669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476250</xdr:colOff>
      <xdr:row>8</xdr:row>
      <xdr:rowOff>0</xdr:rowOff>
    </xdr:from>
    <xdr:to>
      <xdr:col>2</xdr:col>
      <xdr:colOff>2038350</xdr:colOff>
      <xdr:row>9</xdr:row>
      <xdr:rowOff>104775</xdr:rowOff>
    </xdr:to>
    <xdr:sp>
      <xdr:nvSpPr>
        <xdr:cNvPr id="2" name="TextBox 7"/>
        <xdr:cNvSpPr txBox="1">
          <a:spLocks noChangeArrowheads="1"/>
        </xdr:cNvSpPr>
      </xdr:nvSpPr>
      <xdr:spPr>
        <a:xfrm>
          <a:off x="4038600" y="1790700"/>
          <a:ext cx="1562100" cy="3048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Zelladressen werden relativ durch Drag &amp; Drop kopiert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12</xdr:row>
      <xdr:rowOff>9525</xdr:rowOff>
    </xdr:from>
    <xdr:to>
      <xdr:col>2</xdr:col>
      <xdr:colOff>1752600</xdr:colOff>
      <xdr:row>24</xdr:row>
      <xdr:rowOff>152400</xdr:rowOff>
    </xdr:to>
    <xdr:graphicFrame>
      <xdr:nvGraphicFramePr>
        <xdr:cNvPr id="1" name="Chart 3"/>
        <xdr:cNvGraphicFramePr/>
      </xdr:nvGraphicFramePr>
      <xdr:xfrm>
        <a:off x="19050" y="3409950"/>
        <a:ext cx="4591050" cy="240030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34</xdr:row>
      <xdr:rowOff>0</xdr:rowOff>
    </xdr:from>
    <xdr:to>
      <xdr:col>6</xdr:col>
      <xdr:colOff>533400</xdr:colOff>
      <xdr:row>44</xdr:row>
      <xdr:rowOff>85725</xdr:rowOff>
    </xdr:to>
    <xdr:graphicFrame>
      <xdr:nvGraphicFramePr>
        <xdr:cNvPr id="1" name="Chart 1"/>
        <xdr:cNvGraphicFramePr/>
      </xdr:nvGraphicFramePr>
      <xdr:xfrm>
        <a:off x="0" y="7391400"/>
        <a:ext cx="5486400" cy="17049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L36"/>
  <sheetViews>
    <sheetView workbookViewId="0" topLeftCell="A1">
      <selection activeCell="D14" sqref="D14"/>
    </sheetView>
  </sheetViews>
  <sheetFormatPr defaultColWidth="11.421875" defaultRowHeight="12.75"/>
  <cols>
    <col min="1" max="1" width="24.421875" style="0" customWidth="1"/>
    <col min="2" max="2" width="29.00390625" style="0" bestFit="1" customWidth="1"/>
    <col min="3" max="3" width="37.421875" style="2" customWidth="1"/>
    <col min="4" max="4" width="7.7109375" style="0" customWidth="1"/>
    <col min="5" max="5" width="6.28125" style="0" hidden="1" customWidth="1"/>
    <col min="6" max="6" width="11.7109375" style="0" hidden="1" customWidth="1"/>
    <col min="7" max="7" width="12.28125" style="0" hidden="1" customWidth="1"/>
    <col min="8" max="8" width="6.140625" style="0" hidden="1" customWidth="1"/>
    <col min="9" max="9" width="3.421875" style="0" hidden="1" customWidth="1"/>
    <col min="10" max="10" width="7.00390625" style="0" hidden="1" customWidth="1"/>
  </cols>
  <sheetData>
    <row r="1" spans="1:12" ht="18.75" thickBot="1">
      <c r="A1" s="70" t="s">
        <v>0</v>
      </c>
      <c r="B1" s="71"/>
      <c r="C1" s="79"/>
      <c r="D1" s="71"/>
      <c r="E1" s="71"/>
      <c r="F1" s="71"/>
      <c r="G1" s="71"/>
      <c r="H1" s="71"/>
      <c r="I1" s="71"/>
      <c r="J1" s="72"/>
      <c r="K1" s="71"/>
      <c r="L1" s="72"/>
    </row>
    <row r="2" spans="1:12" s="1" customFormat="1" ht="31.5" customHeight="1" thickBot="1">
      <c r="A2" s="120" t="s">
        <v>75</v>
      </c>
      <c r="B2" s="121"/>
      <c r="C2" s="121"/>
      <c r="D2" s="121"/>
      <c r="E2" s="121"/>
      <c r="F2" s="121"/>
      <c r="G2" s="121"/>
      <c r="H2" s="121"/>
      <c r="I2" s="121"/>
      <c r="J2" s="122"/>
      <c r="K2" s="85"/>
      <c r="L2" s="93"/>
    </row>
    <row r="3" spans="1:12" ht="15">
      <c r="A3" s="4"/>
      <c r="B3" s="5"/>
      <c r="C3" s="75"/>
      <c r="D3" s="5"/>
      <c r="E3" s="5"/>
      <c r="F3" s="5"/>
      <c r="G3" s="5"/>
      <c r="H3" s="5"/>
      <c r="I3" s="5"/>
      <c r="J3" s="5"/>
      <c r="K3" s="5"/>
      <c r="L3" s="6"/>
    </row>
    <row r="4" spans="1:12" ht="15.75">
      <c r="A4" s="90" t="s">
        <v>69</v>
      </c>
      <c r="B4" s="89" t="s">
        <v>70</v>
      </c>
      <c r="C4" s="89" t="s">
        <v>69</v>
      </c>
      <c r="D4" s="89" t="s">
        <v>70</v>
      </c>
      <c r="E4" s="68"/>
      <c r="F4" s="68"/>
      <c r="G4" s="68"/>
      <c r="H4" s="68"/>
      <c r="I4" s="68"/>
      <c r="J4" s="68"/>
      <c r="K4" s="9"/>
      <c r="L4" s="11"/>
    </row>
    <row r="5" spans="1:12" ht="15">
      <c r="A5" s="7"/>
      <c r="B5" s="9"/>
      <c r="C5" s="77"/>
      <c r="D5" s="9"/>
      <c r="E5" s="3"/>
      <c r="F5" s="3"/>
      <c r="G5" s="3"/>
      <c r="H5" s="3"/>
      <c r="I5" s="3"/>
      <c r="J5" s="3"/>
      <c r="K5" s="9"/>
      <c r="L5" s="11"/>
    </row>
    <row r="6" spans="1:12" ht="15">
      <c r="A6" s="91" t="s">
        <v>71</v>
      </c>
      <c r="B6" s="18">
        <v>27</v>
      </c>
      <c r="C6" s="94" t="s">
        <v>76</v>
      </c>
      <c r="D6" s="3">
        <v>31</v>
      </c>
      <c r="E6" s="3"/>
      <c r="F6" s="3"/>
      <c r="G6" s="3"/>
      <c r="H6" s="3"/>
      <c r="I6" s="3"/>
      <c r="J6" s="3"/>
      <c r="K6" s="9"/>
      <c r="L6" s="11"/>
    </row>
    <row r="7" spans="1:12" ht="15">
      <c r="A7" s="91" t="s">
        <v>72</v>
      </c>
      <c r="B7" s="18">
        <v>33</v>
      </c>
      <c r="C7" s="94" t="s">
        <v>77</v>
      </c>
      <c r="D7" s="3">
        <v>28</v>
      </c>
      <c r="E7" s="3"/>
      <c r="F7" s="3"/>
      <c r="G7" s="3"/>
      <c r="H7" s="3"/>
      <c r="I7" s="3"/>
      <c r="J7" s="3"/>
      <c r="K7" s="9"/>
      <c r="L7" s="11"/>
    </row>
    <row r="8" spans="5:12" ht="15">
      <c r="E8" s="3"/>
      <c r="F8" s="3"/>
      <c r="G8" s="3"/>
      <c r="H8" s="3"/>
      <c r="I8" s="3"/>
      <c r="J8" s="3"/>
      <c r="K8" s="9"/>
      <c r="L8" s="11"/>
    </row>
    <row r="9" spans="1:12" ht="15.75" thickBot="1">
      <c r="A9" s="7"/>
      <c r="B9" s="9"/>
      <c r="C9" s="77"/>
      <c r="D9" s="9"/>
      <c r="E9" s="3"/>
      <c r="F9" s="3"/>
      <c r="G9" s="3"/>
      <c r="H9" s="3"/>
      <c r="I9" s="3"/>
      <c r="J9" s="3"/>
      <c r="K9" s="9"/>
      <c r="L9" s="11"/>
    </row>
    <row r="10" spans="1:12" ht="15.75" thickBot="1">
      <c r="A10" s="80" t="s">
        <v>7</v>
      </c>
      <c r="B10" s="95">
        <f>SUM(B6:B7)</f>
        <v>60</v>
      </c>
      <c r="C10" s="3"/>
      <c r="D10" s="95">
        <f>SUM(D6:D7)</f>
        <v>59</v>
      </c>
      <c r="E10" s="3"/>
      <c r="F10" s="3"/>
      <c r="G10" s="3"/>
      <c r="H10" s="3"/>
      <c r="I10" s="3"/>
      <c r="J10" s="3"/>
      <c r="K10" s="9"/>
      <c r="L10" s="11"/>
    </row>
    <row r="11" spans="1:12" ht="15.75" thickBot="1">
      <c r="A11" s="14"/>
      <c r="B11" s="24"/>
      <c r="C11" s="82"/>
      <c r="D11" s="24"/>
      <c r="E11" s="24"/>
      <c r="F11" s="24"/>
      <c r="G11" s="24"/>
      <c r="H11" s="24"/>
      <c r="I11" s="24"/>
      <c r="J11" s="24"/>
      <c r="K11" s="24"/>
      <c r="L11" s="25"/>
    </row>
    <row r="12" spans="1:12" ht="15">
      <c r="A12" s="3"/>
      <c r="B12" s="3"/>
      <c r="C12" s="78"/>
      <c r="D12" s="3"/>
      <c r="E12" s="3"/>
      <c r="F12" s="3"/>
      <c r="G12" s="3"/>
      <c r="H12" s="3"/>
      <c r="I12" s="3"/>
      <c r="J12" s="3"/>
      <c r="K12" s="9"/>
      <c r="L12" s="9"/>
    </row>
    <row r="13" spans="1:12" ht="12.75">
      <c r="A13" s="9"/>
      <c r="B13" s="9"/>
      <c r="C13" s="81"/>
      <c r="D13" s="9"/>
      <c r="E13" s="9"/>
      <c r="F13" s="9"/>
      <c r="G13" s="9"/>
      <c r="H13" s="9"/>
      <c r="I13" s="9"/>
      <c r="J13" s="9"/>
      <c r="K13" s="9"/>
      <c r="L13" s="9"/>
    </row>
    <row r="14" spans="1:12" ht="15">
      <c r="A14" s="9"/>
      <c r="B14" s="9"/>
      <c r="C14" s="77"/>
      <c r="D14" s="9"/>
      <c r="E14" s="9"/>
      <c r="F14" s="9"/>
      <c r="G14" s="9"/>
      <c r="H14" s="9"/>
      <c r="I14" s="9"/>
      <c r="J14" s="9"/>
      <c r="K14" s="9"/>
      <c r="L14" s="9"/>
    </row>
    <row r="15" spans="1:12" ht="15">
      <c r="A15" s="9"/>
      <c r="B15" s="9"/>
      <c r="C15" s="77"/>
      <c r="D15" s="9"/>
      <c r="E15" s="9"/>
      <c r="F15" s="9"/>
      <c r="G15" s="9"/>
      <c r="H15" s="9"/>
      <c r="I15" s="9"/>
      <c r="J15" s="9"/>
      <c r="K15" s="9"/>
      <c r="L15" s="9"/>
    </row>
    <row r="16" spans="1:12" ht="15">
      <c r="A16" s="9"/>
      <c r="B16" s="9"/>
      <c r="C16" s="77"/>
      <c r="D16" s="9"/>
      <c r="E16" s="9"/>
      <c r="F16" s="9"/>
      <c r="G16" s="9"/>
      <c r="H16" s="9"/>
      <c r="I16" s="9"/>
      <c r="J16" s="9"/>
      <c r="K16" s="9"/>
      <c r="L16" s="9"/>
    </row>
    <row r="17" spans="1:12" ht="15">
      <c r="A17" s="9"/>
      <c r="B17" s="9"/>
      <c r="C17" s="77"/>
      <c r="D17" s="9"/>
      <c r="E17" s="9"/>
      <c r="F17" s="9"/>
      <c r="G17" s="9"/>
      <c r="H17" s="9"/>
      <c r="I17" s="9"/>
      <c r="J17" s="9"/>
      <c r="K17" s="9"/>
      <c r="L17" s="9"/>
    </row>
    <row r="18" spans="1:12" ht="15">
      <c r="A18" s="9"/>
      <c r="B18" s="9"/>
      <c r="C18" s="77"/>
      <c r="D18" s="9"/>
      <c r="E18" s="9"/>
      <c r="F18" s="9"/>
      <c r="G18" s="9"/>
      <c r="H18" s="9"/>
      <c r="I18" s="9"/>
      <c r="J18" s="9"/>
      <c r="K18" s="9"/>
      <c r="L18" s="9"/>
    </row>
    <row r="19" spans="1:12" ht="15">
      <c r="A19" s="9"/>
      <c r="B19" s="9"/>
      <c r="C19" s="77"/>
      <c r="D19" s="9"/>
      <c r="E19" s="9"/>
      <c r="F19" s="9"/>
      <c r="G19" s="9"/>
      <c r="H19" s="9"/>
      <c r="I19" s="9"/>
      <c r="J19" s="9"/>
      <c r="K19" s="9"/>
      <c r="L19" s="9"/>
    </row>
    <row r="20" spans="1:12" ht="15">
      <c r="A20" s="9"/>
      <c r="B20" s="9"/>
      <c r="C20" s="77"/>
      <c r="D20" s="9"/>
      <c r="E20" s="9"/>
      <c r="F20" s="9"/>
      <c r="G20" s="9"/>
      <c r="H20" s="9"/>
      <c r="I20" s="9"/>
      <c r="J20" s="9"/>
      <c r="K20" s="9"/>
      <c r="L20" s="9"/>
    </row>
    <row r="21" spans="1:12" ht="15">
      <c r="A21" s="9"/>
      <c r="B21" s="9"/>
      <c r="C21" s="77"/>
      <c r="D21" s="9"/>
      <c r="E21" s="9"/>
      <c r="F21" s="9"/>
      <c r="G21" s="9"/>
      <c r="H21" s="9"/>
      <c r="I21" s="9"/>
      <c r="J21" s="9"/>
      <c r="K21" s="9"/>
      <c r="L21" s="9"/>
    </row>
    <row r="22" spans="1:12" ht="15">
      <c r="A22" s="9"/>
      <c r="B22" s="9"/>
      <c r="C22" s="77"/>
      <c r="D22" s="9"/>
      <c r="E22" s="9"/>
      <c r="F22" s="9"/>
      <c r="G22" s="9"/>
      <c r="H22" s="9"/>
      <c r="I22" s="9"/>
      <c r="J22" s="9"/>
      <c r="K22" s="9"/>
      <c r="L22" s="9"/>
    </row>
    <row r="23" spans="1:12" ht="15">
      <c r="A23" s="9"/>
      <c r="B23" s="9"/>
      <c r="C23" s="77"/>
      <c r="D23" s="9"/>
      <c r="E23" s="9"/>
      <c r="F23" s="9"/>
      <c r="G23" s="9"/>
      <c r="H23" s="9"/>
      <c r="I23" s="9"/>
      <c r="J23" s="9"/>
      <c r="K23" s="9"/>
      <c r="L23" s="9"/>
    </row>
    <row r="24" spans="1:12" ht="15">
      <c r="A24" s="9"/>
      <c r="B24" s="9"/>
      <c r="C24" s="77"/>
      <c r="D24" s="9"/>
      <c r="E24" s="9"/>
      <c r="F24" s="9"/>
      <c r="G24" s="9"/>
      <c r="H24" s="9"/>
      <c r="I24" s="9"/>
      <c r="J24" s="9"/>
      <c r="K24" s="9"/>
      <c r="L24" s="9"/>
    </row>
    <row r="25" spans="1:12" ht="15">
      <c r="A25" s="9"/>
      <c r="B25" s="9"/>
      <c r="C25" s="77"/>
      <c r="D25" s="9"/>
      <c r="E25" s="9"/>
      <c r="F25" s="9"/>
      <c r="G25" s="9"/>
      <c r="H25" s="9"/>
      <c r="I25" s="9"/>
      <c r="J25" s="9"/>
      <c r="K25" s="9"/>
      <c r="L25" s="9"/>
    </row>
    <row r="26" spans="1:12" ht="15">
      <c r="A26" s="9"/>
      <c r="B26" s="9"/>
      <c r="C26" s="77"/>
      <c r="D26" s="9"/>
      <c r="E26" s="9"/>
      <c r="F26" s="9"/>
      <c r="G26" s="9"/>
      <c r="H26" s="9"/>
      <c r="I26" s="9"/>
      <c r="J26" s="9"/>
      <c r="K26" s="9"/>
      <c r="L26" s="9"/>
    </row>
    <row r="27" spans="1:12" ht="15">
      <c r="A27" s="9"/>
      <c r="B27" s="9"/>
      <c r="C27" s="77"/>
      <c r="D27" s="9"/>
      <c r="E27" s="9"/>
      <c r="F27" s="9"/>
      <c r="G27" s="9"/>
      <c r="H27" s="9"/>
      <c r="I27" s="9"/>
      <c r="J27" s="9"/>
      <c r="K27" s="9"/>
      <c r="L27" s="9"/>
    </row>
    <row r="28" spans="1:12" ht="15">
      <c r="A28" s="9"/>
      <c r="B28" s="9"/>
      <c r="C28" s="77"/>
      <c r="D28" s="9"/>
      <c r="E28" s="9"/>
      <c r="F28" s="9"/>
      <c r="G28" s="9"/>
      <c r="H28" s="9"/>
      <c r="I28" s="9"/>
      <c r="J28" s="9"/>
      <c r="K28" s="9"/>
      <c r="L28" s="9"/>
    </row>
    <row r="29" spans="1:12" ht="15">
      <c r="A29" s="9"/>
      <c r="B29" s="9"/>
      <c r="C29" s="77"/>
      <c r="D29" s="9"/>
      <c r="E29" s="9"/>
      <c r="F29" s="9"/>
      <c r="G29" s="9"/>
      <c r="H29" s="9"/>
      <c r="I29" s="9"/>
      <c r="J29" s="9"/>
      <c r="K29" s="9"/>
      <c r="L29" s="9"/>
    </row>
    <row r="30" spans="1:12" ht="15">
      <c r="A30" s="9"/>
      <c r="B30" s="9"/>
      <c r="C30" s="77"/>
      <c r="D30" s="9"/>
      <c r="E30" s="9"/>
      <c r="F30" s="9"/>
      <c r="G30" s="9"/>
      <c r="H30" s="9"/>
      <c r="I30" s="9"/>
      <c r="J30" s="9"/>
      <c r="K30" s="9"/>
      <c r="L30" s="9"/>
    </row>
    <row r="31" spans="1:12" ht="15">
      <c r="A31" s="9"/>
      <c r="B31" s="9"/>
      <c r="C31" s="77"/>
      <c r="D31" s="9"/>
      <c r="E31" s="9"/>
      <c r="F31" s="9"/>
      <c r="G31" s="9"/>
      <c r="H31" s="9"/>
      <c r="I31" s="9"/>
      <c r="J31" s="9"/>
      <c r="K31" s="9"/>
      <c r="L31" s="9"/>
    </row>
    <row r="34" ht="15">
      <c r="A34" s="69"/>
    </row>
    <row r="36" spans="2:3" ht="12.75">
      <c r="B36">
        <f>$B$33+$B$34</f>
        <v>0</v>
      </c>
      <c r="C36"/>
    </row>
  </sheetData>
  <mergeCells count="1">
    <mergeCell ref="A2:J2"/>
  </mergeCells>
  <printOptions/>
  <pageMargins left="0.75" right="0.75" top="1" bottom="1" header="0.4921259845" footer="0.4921259845"/>
  <pageSetup orientation="landscape" paperSize="9" r:id="rId2"/>
  <drawing r:id="rId1"/>
</worksheet>
</file>

<file path=xl/worksheets/sheet2.xml><?xml version="1.0" encoding="utf-8"?>
<worksheet xmlns="http://schemas.openxmlformats.org/spreadsheetml/2006/main" xmlns:r="http://schemas.openxmlformats.org/officeDocument/2006/relationships">
  <dimension ref="A1:I15"/>
  <sheetViews>
    <sheetView workbookViewId="0" topLeftCell="A1">
      <selection activeCell="E9" sqref="E9"/>
    </sheetView>
  </sheetViews>
  <sheetFormatPr defaultColWidth="11.421875" defaultRowHeight="12.75"/>
  <cols>
    <col min="1" max="1" width="13.140625" style="0" customWidth="1"/>
    <col min="2" max="2" width="29.7109375" style="0" customWidth="1"/>
    <col min="3" max="3" width="29.00390625" style="0" customWidth="1"/>
    <col min="5" max="5" width="26.00390625" style="0" customWidth="1"/>
    <col min="7" max="7" width="3.140625" style="0" customWidth="1"/>
    <col min="8" max="8" width="16.8515625" style="0" hidden="1" customWidth="1"/>
  </cols>
  <sheetData>
    <row r="1" spans="1:5" ht="18.75" thickBot="1">
      <c r="A1" s="70" t="s">
        <v>1</v>
      </c>
      <c r="B1" s="71"/>
      <c r="C1" s="71"/>
      <c r="D1" s="71"/>
      <c r="E1" s="72"/>
    </row>
    <row r="2" spans="1:9" ht="77.25" customHeight="1" thickBot="1">
      <c r="A2" s="123" t="s">
        <v>14</v>
      </c>
      <c r="B2" s="124"/>
      <c r="C2" s="124"/>
      <c r="D2" s="63"/>
      <c r="E2" s="64"/>
      <c r="F2" s="1"/>
      <c r="G2" s="1"/>
      <c r="H2" s="1"/>
      <c r="I2" s="1"/>
    </row>
    <row r="3" spans="1:5" ht="37.5" customHeight="1">
      <c r="A3" s="73"/>
      <c r="B3" s="74" t="s">
        <v>6</v>
      </c>
      <c r="C3" s="74" t="s">
        <v>67</v>
      </c>
      <c r="D3" s="75"/>
      <c r="E3" s="6"/>
    </row>
    <row r="4" spans="1:5" ht="15.75">
      <c r="A4" s="76" t="s">
        <v>2</v>
      </c>
      <c r="B4" s="107">
        <v>219000</v>
      </c>
      <c r="C4" s="110">
        <f>B4/$B$9</f>
        <v>0.184188393608074</v>
      </c>
      <c r="D4" s="77"/>
      <c r="E4" s="11"/>
    </row>
    <row r="5" spans="1:5" ht="15.75">
      <c r="A5" s="76" t="s">
        <v>3</v>
      </c>
      <c r="B5" s="107">
        <v>358000</v>
      </c>
      <c r="C5" s="110">
        <f>B5/$B$9</f>
        <v>0.3010933557611438</v>
      </c>
      <c r="D5" s="77"/>
      <c r="E5" s="11"/>
    </row>
    <row r="6" spans="1:5" ht="15.75">
      <c r="A6" s="76" t="s">
        <v>4</v>
      </c>
      <c r="B6" s="107">
        <v>467000</v>
      </c>
      <c r="C6" s="110">
        <f>B6/$B$9</f>
        <v>0.3927670311185871</v>
      </c>
      <c r="D6" s="77"/>
      <c r="E6" s="11"/>
    </row>
    <row r="7" spans="1:5" ht="15.75">
      <c r="A7" s="76" t="s">
        <v>5</v>
      </c>
      <c r="B7" s="107">
        <v>145000</v>
      </c>
      <c r="C7" s="110">
        <f>B7/$B$9</f>
        <v>0.12195121951219512</v>
      </c>
      <c r="D7" s="77"/>
      <c r="E7" s="11"/>
    </row>
    <row r="8" spans="1:5" ht="15.75">
      <c r="A8" s="76"/>
      <c r="B8" s="107"/>
      <c r="C8" s="110"/>
      <c r="D8" s="9"/>
      <c r="E8" s="11"/>
    </row>
    <row r="9" spans="1:5" ht="15.75">
      <c r="A9" s="76" t="s">
        <v>7</v>
      </c>
      <c r="B9" s="107">
        <f>SUM(B4:B7)</f>
        <v>1189000</v>
      </c>
      <c r="C9" s="110">
        <f>SUM(C4:C7)</f>
        <v>1</v>
      </c>
      <c r="D9" s="9"/>
      <c r="E9" s="11"/>
    </row>
    <row r="10" spans="1:5" ht="12.75">
      <c r="A10" s="7"/>
      <c r="B10" s="9"/>
      <c r="C10" s="9"/>
      <c r="D10" s="9"/>
      <c r="E10" s="11"/>
    </row>
    <row r="11" spans="1:5" ht="13.5" thickBot="1">
      <c r="A11" s="14"/>
      <c r="B11" s="24"/>
      <c r="C11" s="24"/>
      <c r="D11" s="24"/>
      <c r="E11" s="25"/>
    </row>
    <row r="12" ht="13.5" thickBot="1"/>
    <row r="13" spans="4:8" ht="16.5" customHeight="1" thickBot="1">
      <c r="D13" s="87" t="s">
        <v>63</v>
      </c>
      <c r="E13" s="88"/>
      <c r="F13" s="86"/>
      <c r="G13" s="86"/>
      <c r="H13" s="9"/>
    </row>
    <row r="14" spans="4:8" ht="30.75" customHeight="1">
      <c r="D14" s="125" t="s">
        <v>73</v>
      </c>
      <c r="E14" s="126"/>
      <c r="F14" s="63"/>
      <c r="G14" s="63"/>
      <c r="H14" s="63"/>
    </row>
    <row r="15" spans="4:8" ht="15.75" thickBot="1">
      <c r="D15" s="83" t="s">
        <v>74</v>
      </c>
      <c r="E15" s="84"/>
      <c r="F15" s="9"/>
      <c r="G15" s="9"/>
      <c r="H15" s="9"/>
    </row>
  </sheetData>
  <mergeCells count="2">
    <mergeCell ref="A2:C2"/>
    <mergeCell ref="D14:E14"/>
  </mergeCells>
  <printOptions/>
  <pageMargins left="0.75" right="0.75" top="1" bottom="1" header="0.4921259845" footer="0.4921259845"/>
  <pageSetup orientation="landscape" paperSize="9" r:id="rId4"/>
  <drawing r:id="rId3"/>
  <legacyDrawing r:id="rId2"/>
</worksheet>
</file>

<file path=xl/worksheets/sheet3.xml><?xml version="1.0" encoding="utf-8"?>
<worksheet xmlns="http://schemas.openxmlformats.org/spreadsheetml/2006/main" xmlns:r="http://schemas.openxmlformats.org/officeDocument/2006/relationships">
  <dimension ref="A1:I13"/>
  <sheetViews>
    <sheetView zoomScale="140" zoomScaleNormal="140" workbookViewId="0" topLeftCell="A1">
      <selection activeCell="E33" sqref="E33"/>
    </sheetView>
  </sheetViews>
  <sheetFormatPr defaultColWidth="11.421875" defaultRowHeight="12.75"/>
  <cols>
    <col min="1" max="1" width="13.8515625" style="0" customWidth="1"/>
    <col min="2" max="2" width="13.28125" style="0" bestFit="1" customWidth="1"/>
    <col min="3" max="3" width="10.00390625" style="0" customWidth="1"/>
    <col min="4" max="4" width="12.140625" style="0" customWidth="1"/>
    <col min="5" max="5" width="11.57421875" style="0" bestFit="1" customWidth="1"/>
    <col min="8" max="8" width="6.421875" style="0" customWidth="1"/>
  </cols>
  <sheetData>
    <row r="1" spans="1:8" ht="18.75" thickBot="1">
      <c r="A1" s="61" t="s">
        <v>8</v>
      </c>
      <c r="B1" s="5"/>
      <c r="C1" s="5"/>
      <c r="D1" s="5"/>
      <c r="E1" s="5"/>
      <c r="F1" s="5"/>
      <c r="G1" s="5"/>
      <c r="H1" s="6"/>
    </row>
    <row r="2" spans="1:9" ht="55.5" customHeight="1">
      <c r="A2" s="128" t="s">
        <v>68</v>
      </c>
      <c r="B2" s="129"/>
      <c r="C2" s="129"/>
      <c r="D2" s="129"/>
      <c r="E2" s="129"/>
      <c r="F2" s="85"/>
      <c r="G2" s="85"/>
      <c r="H2" s="93"/>
      <c r="I2" s="1"/>
    </row>
    <row r="3" spans="1:8" ht="13.5" thickBot="1">
      <c r="A3" s="14"/>
      <c r="B3" s="24"/>
      <c r="C3" s="24"/>
      <c r="D3" s="24"/>
      <c r="E3" s="24"/>
      <c r="F3" s="24"/>
      <c r="G3" s="24"/>
      <c r="H3" s="25"/>
    </row>
    <row r="4" spans="1:8" ht="12.75">
      <c r="A4" s="7"/>
      <c r="B4" s="9"/>
      <c r="C4" s="9"/>
      <c r="D4" s="9"/>
      <c r="E4" s="9"/>
      <c r="F4" s="9"/>
      <c r="G4" s="9"/>
      <c r="H4" s="11"/>
    </row>
    <row r="5" spans="1:8" ht="28.5" customHeight="1">
      <c r="A5" s="104"/>
      <c r="B5" s="127" t="s">
        <v>13</v>
      </c>
      <c r="C5" s="127"/>
      <c r="D5" s="127"/>
      <c r="E5" s="127"/>
      <c r="F5" s="96"/>
      <c r="G5" s="96"/>
      <c r="H5" s="105"/>
    </row>
    <row r="6" spans="1:8" s="1" customFormat="1" ht="30" customHeight="1">
      <c r="A6" s="113"/>
      <c r="B6" s="114" t="s">
        <v>10</v>
      </c>
      <c r="C6" s="114" t="s">
        <v>11</v>
      </c>
      <c r="D6" s="114" t="s">
        <v>78</v>
      </c>
      <c r="E6" s="114" t="s">
        <v>12</v>
      </c>
      <c r="F6" s="111"/>
      <c r="G6" s="111"/>
      <c r="H6" s="112"/>
    </row>
    <row r="7" spans="1:8" ht="15">
      <c r="A7" s="101" t="s">
        <v>9</v>
      </c>
      <c r="B7" s="109">
        <v>1</v>
      </c>
      <c r="C7" s="109">
        <v>2.5</v>
      </c>
      <c r="D7" s="109">
        <v>3.5</v>
      </c>
      <c r="E7" s="109">
        <v>8</v>
      </c>
      <c r="F7" s="98"/>
      <c r="G7" s="98"/>
      <c r="H7" s="102"/>
    </row>
    <row r="8" spans="1:8" ht="4.5" customHeight="1">
      <c r="A8" s="103"/>
      <c r="B8" s="77"/>
      <c r="C8" s="77"/>
      <c r="D8" s="77"/>
      <c r="E8" s="77"/>
      <c r="F8" s="9"/>
      <c r="G8" s="9"/>
      <c r="H8" s="11"/>
    </row>
    <row r="9" spans="1:8" ht="15">
      <c r="A9" s="99">
        <v>1</v>
      </c>
      <c r="B9" s="106">
        <f aca="true" t="shared" si="0" ref="B9:E13">$A9*B$7</f>
        <v>1</v>
      </c>
      <c r="C9" s="106">
        <f t="shared" si="0"/>
        <v>2.5</v>
      </c>
      <c r="D9" s="106">
        <f t="shared" si="0"/>
        <v>3.5</v>
      </c>
      <c r="E9" s="106">
        <f t="shared" si="0"/>
        <v>8</v>
      </c>
      <c r="F9" s="97"/>
      <c r="G9" s="97"/>
      <c r="H9" s="100"/>
    </row>
    <row r="10" spans="1:8" ht="15">
      <c r="A10" s="80">
        <v>2</v>
      </c>
      <c r="B10" s="107">
        <f t="shared" si="0"/>
        <v>2</v>
      </c>
      <c r="C10" s="107">
        <f t="shared" si="0"/>
        <v>5</v>
      </c>
      <c r="D10" s="107">
        <f t="shared" si="0"/>
        <v>7</v>
      </c>
      <c r="E10" s="107">
        <f t="shared" si="0"/>
        <v>16</v>
      </c>
      <c r="F10" s="9"/>
      <c r="G10" s="9"/>
      <c r="H10" s="11"/>
    </row>
    <row r="11" spans="1:8" ht="15">
      <c r="A11" s="80">
        <v>3</v>
      </c>
      <c r="B11" s="107">
        <f t="shared" si="0"/>
        <v>3</v>
      </c>
      <c r="C11" s="107">
        <f t="shared" si="0"/>
        <v>7.5</v>
      </c>
      <c r="D11" s="107">
        <f t="shared" si="0"/>
        <v>10.5</v>
      </c>
      <c r="E11" s="107">
        <f t="shared" si="0"/>
        <v>24</v>
      </c>
      <c r="F11" s="9"/>
      <c r="G11" s="9"/>
      <c r="H11" s="11"/>
    </row>
    <row r="12" spans="1:8" ht="15">
      <c r="A12" s="80">
        <v>4</v>
      </c>
      <c r="B12" s="107">
        <f t="shared" si="0"/>
        <v>4</v>
      </c>
      <c r="C12" s="107">
        <f t="shared" si="0"/>
        <v>10</v>
      </c>
      <c r="D12" s="107">
        <f t="shared" si="0"/>
        <v>14</v>
      </c>
      <c r="E12" s="107">
        <f t="shared" si="0"/>
        <v>32</v>
      </c>
      <c r="F12" s="9"/>
      <c r="G12" s="9"/>
      <c r="H12" s="11"/>
    </row>
    <row r="13" spans="1:8" ht="15.75" thickBot="1">
      <c r="A13" s="92">
        <v>5</v>
      </c>
      <c r="B13" s="108">
        <f t="shared" si="0"/>
        <v>5</v>
      </c>
      <c r="C13" s="108">
        <f t="shared" si="0"/>
        <v>12.5</v>
      </c>
      <c r="D13" s="108">
        <f t="shared" si="0"/>
        <v>17.5</v>
      </c>
      <c r="E13" s="108">
        <f t="shared" si="0"/>
        <v>40</v>
      </c>
      <c r="F13" s="24"/>
      <c r="G13" s="24"/>
      <c r="H13" s="25"/>
    </row>
  </sheetData>
  <mergeCells count="2">
    <mergeCell ref="B5:E5"/>
    <mergeCell ref="A2:E2"/>
  </mergeCells>
  <printOptions/>
  <pageMargins left="0.75" right="0.75" top="1" bottom="1" header="0.4921259845" footer="0.4921259845"/>
  <pageSetup orientation="landscape" paperSize="9" r:id="rId3"/>
  <headerFooter alignWithMargins="0">
    <oddHeader>&amp;LIT: Tabellenkalkulation&amp;Rgemischter Zellbezug</oddHeader>
    <oddFooter>&amp;LLehrer: Pedro May&amp;RAufgabe + Lösung</oddFooter>
  </headerFooter>
  <legacyDrawing r:id="rId2"/>
</worksheet>
</file>

<file path=xl/worksheets/sheet4.xml><?xml version="1.0" encoding="utf-8"?>
<worksheet xmlns="http://schemas.openxmlformats.org/spreadsheetml/2006/main" xmlns:r="http://schemas.openxmlformats.org/officeDocument/2006/relationships">
  <dimension ref="A1:I33"/>
  <sheetViews>
    <sheetView workbookViewId="0" topLeftCell="A7">
      <selection activeCell="G23" sqref="G23"/>
    </sheetView>
  </sheetViews>
  <sheetFormatPr defaultColWidth="11.421875" defaultRowHeight="12.75"/>
  <cols>
    <col min="1" max="1" width="14.28125" style="0" customWidth="1"/>
    <col min="2" max="2" width="16.140625" style="0" customWidth="1"/>
    <col min="3" max="3" width="10.28125" style="0" customWidth="1"/>
    <col min="4" max="4" width="10.7109375" style="0" customWidth="1"/>
  </cols>
  <sheetData>
    <row r="1" spans="1:7" ht="18">
      <c r="A1" s="61" t="s">
        <v>63</v>
      </c>
      <c r="B1" s="5"/>
      <c r="C1" s="5"/>
      <c r="D1" s="5"/>
      <c r="E1" s="5"/>
      <c r="F1" s="5"/>
      <c r="G1" s="6"/>
    </row>
    <row r="2" spans="1:9" ht="14.25" customHeight="1" thickBot="1">
      <c r="A2" s="136" t="s">
        <v>64</v>
      </c>
      <c r="B2" s="137"/>
      <c r="C2" s="137"/>
      <c r="D2" s="137"/>
      <c r="E2" s="137"/>
      <c r="F2" s="137"/>
      <c r="G2" s="138"/>
      <c r="H2" s="1"/>
      <c r="I2" s="1"/>
    </row>
    <row r="3" spans="1:9" ht="13.5" thickBot="1">
      <c r="A3" s="1"/>
      <c r="B3" s="1"/>
      <c r="C3" s="1"/>
      <c r="D3" s="1"/>
      <c r="E3" s="1"/>
      <c r="F3" s="1"/>
      <c r="G3" s="1"/>
      <c r="H3" s="1"/>
      <c r="I3" s="1"/>
    </row>
    <row r="4" spans="1:9" ht="52.5" customHeight="1">
      <c r="A4" s="139" t="s">
        <v>65</v>
      </c>
      <c r="B4" s="140"/>
      <c r="C4" s="140"/>
      <c r="D4" s="140"/>
      <c r="E4" s="140"/>
      <c r="F4" s="140"/>
      <c r="G4" s="141"/>
      <c r="H4" s="1"/>
      <c r="I4" s="1"/>
    </row>
    <row r="5" spans="1:9" ht="12.75">
      <c r="A5" s="62"/>
      <c r="B5" s="63"/>
      <c r="C5" s="63"/>
      <c r="D5" s="63"/>
      <c r="E5" s="63"/>
      <c r="F5" s="63"/>
      <c r="G5" s="64"/>
      <c r="H5" s="1"/>
      <c r="I5" s="1"/>
    </row>
    <row r="6" spans="1:9" ht="41.25" customHeight="1">
      <c r="A6" s="142" t="s">
        <v>79</v>
      </c>
      <c r="B6" s="143"/>
      <c r="C6" s="143"/>
      <c r="D6" s="143"/>
      <c r="E6" s="143"/>
      <c r="F6" s="143"/>
      <c r="G6" s="144"/>
      <c r="H6" s="1"/>
      <c r="I6" s="1"/>
    </row>
    <row r="7" spans="1:9" ht="12.75">
      <c r="A7" s="62"/>
      <c r="B7" s="63"/>
      <c r="C7" s="63"/>
      <c r="D7" s="63"/>
      <c r="E7" s="63"/>
      <c r="F7" s="63"/>
      <c r="G7" s="64"/>
      <c r="H7" s="1"/>
      <c r="I7" s="1"/>
    </row>
    <row r="8" spans="1:9" ht="26.25" customHeight="1" thickBot="1">
      <c r="A8" s="133" t="s">
        <v>80</v>
      </c>
      <c r="B8" s="134"/>
      <c r="C8" s="134"/>
      <c r="D8" s="134"/>
      <c r="E8" s="134"/>
      <c r="F8" s="134"/>
      <c r="G8" s="135"/>
      <c r="H8" s="1"/>
      <c r="I8" s="1"/>
    </row>
    <row r="9" spans="1:9" ht="26.25" customHeight="1">
      <c r="A9" s="63"/>
      <c r="B9" s="63"/>
      <c r="C9" s="63"/>
      <c r="D9" s="63"/>
      <c r="E9" s="63"/>
      <c r="F9" s="63"/>
      <c r="G9" s="63"/>
      <c r="H9" s="1"/>
      <c r="I9" s="1"/>
    </row>
    <row r="10" ht="13.5" thickBot="1"/>
    <row r="11" spans="1:4" ht="13.5" thickBot="1">
      <c r="A11" s="130" t="s">
        <v>57</v>
      </c>
      <c r="B11" s="131"/>
      <c r="C11" s="131"/>
      <c r="D11" s="132"/>
    </row>
    <row r="12" spans="1:4" ht="13.5" thickBot="1">
      <c r="A12" s="7"/>
      <c r="B12" s="9"/>
      <c r="C12" s="9"/>
      <c r="D12" s="11"/>
    </row>
    <row r="13" spans="1:4" ht="25.5">
      <c r="A13" s="65" t="s">
        <v>66</v>
      </c>
      <c r="B13" s="67">
        <v>70000</v>
      </c>
      <c r="C13" s="9"/>
      <c r="D13" s="11"/>
    </row>
    <row r="14" spans="1:4" ht="26.25" customHeight="1" thickBot="1">
      <c r="A14" s="66" t="s">
        <v>58</v>
      </c>
      <c r="B14" s="119">
        <v>0.08</v>
      </c>
      <c r="C14" s="9"/>
      <c r="D14" s="11"/>
    </row>
    <row r="15" spans="1:4" ht="12.75">
      <c r="A15" s="7"/>
      <c r="B15" s="9"/>
      <c r="C15" s="9"/>
      <c r="D15" s="11"/>
    </row>
    <row r="16" spans="1:4" ht="29.25" customHeight="1">
      <c r="A16" s="55" t="s">
        <v>59</v>
      </c>
      <c r="B16" s="35" t="s">
        <v>60</v>
      </c>
      <c r="C16" s="35" t="s">
        <v>61</v>
      </c>
      <c r="D16" s="56" t="s">
        <v>62</v>
      </c>
    </row>
    <row r="17" spans="1:4" ht="12.75">
      <c r="A17" s="57">
        <v>1990</v>
      </c>
      <c r="B17" s="59">
        <f>IF(AND($B$13&gt;=75000,$B$13&lt;=80000),5000,IF($B$13&gt;80000,12000,0))</f>
        <v>0</v>
      </c>
      <c r="C17" s="37">
        <f>$B$13-$B$17</f>
        <v>70000</v>
      </c>
      <c r="D17" s="60">
        <f>ROUND(C17+C17*$B$14,0)</f>
        <v>75600</v>
      </c>
    </row>
    <row r="18" spans="1:4" ht="12.75">
      <c r="A18" s="57">
        <v>1991</v>
      </c>
      <c r="B18" s="59">
        <f>IF(AND(D17&gt;=75000,D17&lt;=80000),5000,IF(D17&gt;80000,12000,0))</f>
        <v>5000</v>
      </c>
      <c r="C18" s="37">
        <f>D17-B18</f>
        <v>70600</v>
      </c>
      <c r="D18" s="60">
        <f>ROUND(C18+C18*$B$14,0)</f>
        <v>76248</v>
      </c>
    </row>
    <row r="19" spans="1:4" ht="12.75">
      <c r="A19" s="57">
        <v>1992</v>
      </c>
      <c r="B19" s="59">
        <f aca="true" t="shared" si="0" ref="B19:B33">IF(AND(D18&gt;=75000,D18&lt;=80000),5000,IF(D18&gt;80000,12000,0))</f>
        <v>5000</v>
      </c>
      <c r="C19" s="37">
        <f aca="true" t="shared" si="1" ref="C19:C33">D18-B19</f>
        <v>71248</v>
      </c>
      <c r="D19" s="60">
        <f aca="true" t="shared" si="2" ref="D19:D33">ROUND(C19+C19*$B$14,0)</f>
        <v>76948</v>
      </c>
    </row>
    <row r="20" spans="1:4" ht="12.75">
      <c r="A20" s="57">
        <v>1993</v>
      </c>
      <c r="B20" s="59">
        <f t="shared" si="0"/>
        <v>5000</v>
      </c>
      <c r="C20" s="37">
        <f t="shared" si="1"/>
        <v>71948</v>
      </c>
      <c r="D20" s="60">
        <f t="shared" si="2"/>
        <v>77704</v>
      </c>
    </row>
    <row r="21" spans="1:4" ht="12.75">
      <c r="A21" s="57">
        <v>1994</v>
      </c>
      <c r="B21" s="59">
        <f t="shared" si="0"/>
        <v>5000</v>
      </c>
      <c r="C21" s="37">
        <f t="shared" si="1"/>
        <v>72704</v>
      </c>
      <c r="D21" s="60">
        <f t="shared" si="2"/>
        <v>78520</v>
      </c>
    </row>
    <row r="22" spans="1:4" ht="12.75">
      <c r="A22" s="57">
        <v>1995</v>
      </c>
      <c r="B22" s="59">
        <f t="shared" si="0"/>
        <v>5000</v>
      </c>
      <c r="C22" s="37">
        <f t="shared" si="1"/>
        <v>73520</v>
      </c>
      <c r="D22" s="60">
        <f t="shared" si="2"/>
        <v>79402</v>
      </c>
    </row>
    <row r="23" spans="1:4" ht="12.75">
      <c r="A23" s="57">
        <v>1996</v>
      </c>
      <c r="B23" s="59">
        <f t="shared" si="0"/>
        <v>5000</v>
      </c>
      <c r="C23" s="37">
        <f t="shared" si="1"/>
        <v>74402</v>
      </c>
      <c r="D23" s="60">
        <f t="shared" si="2"/>
        <v>80354</v>
      </c>
    </row>
    <row r="24" spans="1:4" ht="12.75">
      <c r="A24" s="57">
        <v>1997</v>
      </c>
      <c r="B24" s="59">
        <f t="shared" si="0"/>
        <v>12000</v>
      </c>
      <c r="C24" s="37">
        <f t="shared" si="1"/>
        <v>68354</v>
      </c>
      <c r="D24" s="60">
        <f t="shared" si="2"/>
        <v>73822</v>
      </c>
    </row>
    <row r="25" spans="1:4" ht="12.75">
      <c r="A25" s="57">
        <v>1998</v>
      </c>
      <c r="B25" s="59">
        <f t="shared" si="0"/>
        <v>0</v>
      </c>
      <c r="C25" s="37">
        <f t="shared" si="1"/>
        <v>73822</v>
      </c>
      <c r="D25" s="60">
        <f t="shared" si="2"/>
        <v>79728</v>
      </c>
    </row>
    <row r="26" spans="1:4" ht="12.75">
      <c r="A26" s="57">
        <v>1999</v>
      </c>
      <c r="B26" s="59">
        <f t="shared" si="0"/>
        <v>5000</v>
      </c>
      <c r="C26" s="37">
        <f t="shared" si="1"/>
        <v>74728</v>
      </c>
      <c r="D26" s="60">
        <f t="shared" si="2"/>
        <v>80706</v>
      </c>
    </row>
    <row r="27" spans="1:4" ht="12.75">
      <c r="A27" s="57">
        <v>2000</v>
      </c>
      <c r="B27" s="59">
        <f t="shared" si="0"/>
        <v>12000</v>
      </c>
      <c r="C27" s="37">
        <f t="shared" si="1"/>
        <v>68706</v>
      </c>
      <c r="D27" s="60">
        <f t="shared" si="2"/>
        <v>74202</v>
      </c>
    </row>
    <row r="28" spans="1:4" ht="12.75">
      <c r="A28" s="57">
        <v>2001</v>
      </c>
      <c r="B28" s="59">
        <f t="shared" si="0"/>
        <v>0</v>
      </c>
      <c r="C28" s="37">
        <f t="shared" si="1"/>
        <v>74202</v>
      </c>
      <c r="D28" s="60">
        <f t="shared" si="2"/>
        <v>80138</v>
      </c>
    </row>
    <row r="29" spans="1:4" ht="12.75">
      <c r="A29" s="57">
        <v>2002</v>
      </c>
      <c r="B29" s="59">
        <f t="shared" si="0"/>
        <v>12000</v>
      </c>
      <c r="C29" s="37">
        <f t="shared" si="1"/>
        <v>68138</v>
      </c>
      <c r="D29" s="60">
        <f t="shared" si="2"/>
        <v>73589</v>
      </c>
    </row>
    <row r="30" spans="1:4" ht="12.75">
      <c r="A30" s="57">
        <v>2003</v>
      </c>
      <c r="B30" s="59">
        <f t="shared" si="0"/>
        <v>0</v>
      </c>
      <c r="C30" s="37">
        <f t="shared" si="1"/>
        <v>73589</v>
      </c>
      <c r="D30" s="60">
        <f t="shared" si="2"/>
        <v>79476</v>
      </c>
    </row>
    <row r="31" spans="1:4" ht="12.75">
      <c r="A31" s="57">
        <v>2004</v>
      </c>
      <c r="B31" s="59">
        <f t="shared" si="0"/>
        <v>5000</v>
      </c>
      <c r="C31" s="37">
        <f t="shared" si="1"/>
        <v>74476</v>
      </c>
      <c r="D31" s="60">
        <f t="shared" si="2"/>
        <v>80434</v>
      </c>
    </row>
    <row r="32" spans="1:4" ht="12.75">
      <c r="A32" s="57">
        <v>2005</v>
      </c>
      <c r="B32" s="59">
        <f t="shared" si="0"/>
        <v>12000</v>
      </c>
      <c r="C32" s="37">
        <f t="shared" si="1"/>
        <v>68434</v>
      </c>
      <c r="D32" s="60">
        <f t="shared" si="2"/>
        <v>73909</v>
      </c>
    </row>
    <row r="33" spans="1:4" ht="13.5" thickBot="1">
      <c r="A33" s="58">
        <v>2006</v>
      </c>
      <c r="B33" s="59">
        <f t="shared" si="0"/>
        <v>0</v>
      </c>
      <c r="C33" s="37">
        <f t="shared" si="1"/>
        <v>73909</v>
      </c>
      <c r="D33" s="60">
        <f t="shared" si="2"/>
        <v>79822</v>
      </c>
    </row>
  </sheetData>
  <mergeCells count="5">
    <mergeCell ref="A11:D11"/>
    <mergeCell ref="A8:G8"/>
    <mergeCell ref="A2:G2"/>
    <mergeCell ref="A4:G4"/>
    <mergeCell ref="A6:G6"/>
  </mergeCells>
  <printOptions/>
  <pageMargins left="0.75" right="0.75" top="1" bottom="1" header="0.4921259845" footer="0.4921259845"/>
  <pageSetup orientation="portrait" paperSize="9" r:id="rId4"/>
  <headerFooter alignWithMargins="0">
    <oddHeader>&amp;LIT: Tabellenkalkulation&amp;Rrelative, absolute und gemischte Zellbezüge + Diagramm</oddHeader>
    <oddFooter>&amp;LLehrer: Pedro May&amp;RAufgabe + Lösung</oddFooter>
  </headerFooter>
  <drawing r:id="rId3"/>
  <legacyDrawing r:id="rId2"/>
</worksheet>
</file>

<file path=xl/worksheets/sheet5.xml><?xml version="1.0" encoding="utf-8"?>
<worksheet xmlns="http://schemas.openxmlformats.org/spreadsheetml/2006/main" xmlns:r="http://schemas.openxmlformats.org/officeDocument/2006/relationships">
  <dimension ref="A1:G28"/>
  <sheetViews>
    <sheetView workbookViewId="0" topLeftCell="A1">
      <selection activeCell="B11" sqref="B11"/>
    </sheetView>
  </sheetViews>
  <sheetFormatPr defaultColWidth="11.421875" defaultRowHeight="12.75"/>
  <cols>
    <col min="1" max="1" width="2.421875" style="0" customWidth="1"/>
    <col min="2" max="2" width="21.421875" style="0" customWidth="1"/>
    <col min="3" max="3" width="16.28125" style="0" customWidth="1"/>
    <col min="6" max="6" width="12.421875" style="0" customWidth="1"/>
    <col min="7" max="7" width="2.140625" style="0" customWidth="1"/>
  </cols>
  <sheetData>
    <row r="1" spans="1:7" ht="12.75">
      <c r="A1" s="115" t="s">
        <v>84</v>
      </c>
      <c r="B1" s="115"/>
      <c r="C1" s="115"/>
      <c r="D1" s="115"/>
      <c r="E1" s="115"/>
      <c r="F1" s="115"/>
      <c r="G1" s="115"/>
    </row>
    <row r="2" spans="1:7" ht="12.75">
      <c r="A2" s="115"/>
      <c r="B2" s="115"/>
      <c r="C2" s="115"/>
      <c r="D2" s="115"/>
      <c r="E2" s="115"/>
      <c r="F2" s="115"/>
      <c r="G2" s="115"/>
    </row>
    <row r="4" spans="1:7" ht="79.5" customHeight="1">
      <c r="A4" s="115" t="s">
        <v>85</v>
      </c>
      <c r="B4" s="115"/>
      <c r="C4" s="115"/>
      <c r="D4" s="115"/>
      <c r="E4" s="115"/>
      <c r="F4" s="115"/>
      <c r="G4" s="115"/>
    </row>
    <row r="6" spans="1:7" ht="51.75" customHeight="1">
      <c r="A6" s="115" t="s">
        <v>54</v>
      </c>
      <c r="B6" s="115"/>
      <c r="C6" s="115"/>
      <c r="D6" s="115"/>
      <c r="E6" s="115"/>
      <c r="F6" s="115"/>
      <c r="G6" s="115"/>
    </row>
    <row r="9" ht="13.5" thickBot="1"/>
    <row r="10" spans="1:7" ht="13.5" thickBot="1">
      <c r="A10" s="4"/>
      <c r="B10" s="5"/>
      <c r="C10" s="5"/>
      <c r="D10" s="5"/>
      <c r="E10" s="5"/>
      <c r="F10" s="5"/>
      <c r="G10" s="6"/>
    </row>
    <row r="11" spans="1:7" ht="12.75">
      <c r="A11" s="7"/>
      <c r="B11" s="4" t="s">
        <v>88</v>
      </c>
      <c r="C11" s="8">
        <v>2000</v>
      </c>
      <c r="D11" s="9"/>
      <c r="E11" s="4" t="s">
        <v>15</v>
      </c>
      <c r="F11" s="10" t="s">
        <v>16</v>
      </c>
      <c r="G11" s="11"/>
    </row>
    <row r="12" spans="1:7" ht="12.75">
      <c r="A12" s="7"/>
      <c r="B12" s="7" t="s">
        <v>17</v>
      </c>
      <c r="C12" s="12">
        <v>0.2</v>
      </c>
      <c r="D12" s="9"/>
      <c r="E12" s="7" t="s">
        <v>18</v>
      </c>
      <c r="F12" s="13" t="s">
        <v>19</v>
      </c>
      <c r="G12" s="11"/>
    </row>
    <row r="13" spans="1:7" ht="13.5" thickBot="1">
      <c r="A13" s="7"/>
      <c r="B13" s="7" t="s">
        <v>20</v>
      </c>
      <c r="C13" s="12">
        <v>0.5</v>
      </c>
      <c r="D13" s="9"/>
      <c r="E13" s="14" t="s">
        <v>21</v>
      </c>
      <c r="F13" s="15" t="s">
        <v>22</v>
      </c>
      <c r="G13" s="11"/>
    </row>
    <row r="14" spans="1:7" ht="13.5" thickBot="1">
      <c r="A14" s="7"/>
      <c r="B14" s="14" t="s">
        <v>23</v>
      </c>
      <c r="C14" s="16">
        <v>0.25</v>
      </c>
      <c r="D14" s="9"/>
      <c r="E14" s="9"/>
      <c r="F14" s="9"/>
      <c r="G14" s="11"/>
    </row>
    <row r="15" spans="1:7" ht="12.75">
      <c r="A15" s="7"/>
      <c r="B15" s="9"/>
      <c r="C15" s="9"/>
      <c r="D15" s="9"/>
      <c r="E15" s="9"/>
      <c r="F15" s="9"/>
      <c r="G15" s="11"/>
    </row>
    <row r="16" spans="1:7" ht="25.5">
      <c r="A16" s="7"/>
      <c r="B16" s="17" t="s">
        <v>24</v>
      </c>
      <c r="C16" s="17" t="s">
        <v>25</v>
      </c>
      <c r="D16" s="17" t="s">
        <v>26</v>
      </c>
      <c r="E16" s="17" t="s">
        <v>27</v>
      </c>
      <c r="F16" s="17" t="s">
        <v>28</v>
      </c>
      <c r="G16" s="11"/>
    </row>
    <row r="17" spans="1:7" ht="12.75">
      <c r="A17" s="7"/>
      <c r="B17" s="18">
        <v>1</v>
      </c>
      <c r="C17" s="19">
        <v>25000</v>
      </c>
      <c r="D17" s="19">
        <f>IF(C17&gt;15000,(C17-15000)*$C$13,0)</f>
        <v>5000</v>
      </c>
      <c r="E17" s="19">
        <f>IF(C17&gt;7500,($C$11+C17*$C$12)+D17,0)</f>
        <v>12000</v>
      </c>
      <c r="F17" s="19">
        <f>IF(C17&lt;=7500,C17,0)</f>
        <v>0</v>
      </c>
      <c r="G17" s="11"/>
    </row>
    <row r="18" spans="1:7" ht="12.75">
      <c r="A18" s="7"/>
      <c r="B18" s="18">
        <v>2</v>
      </c>
      <c r="C18" s="19">
        <v>10000</v>
      </c>
      <c r="D18" s="19">
        <f>IF(C18&gt;15000,(C18-15000)*$C$13,0)</f>
        <v>0</v>
      </c>
      <c r="E18" s="19">
        <f>IF(C18&gt;7500,($C$11+C18*0.2)+D18,0)</f>
        <v>4000</v>
      </c>
      <c r="F18" s="19">
        <f>IF(C18&lt;=7500,C18,0)</f>
        <v>0</v>
      </c>
      <c r="G18" s="11"/>
    </row>
    <row r="19" spans="1:7" ht="12.75">
      <c r="A19" s="7"/>
      <c r="B19" s="18">
        <v>3</v>
      </c>
      <c r="C19" s="19">
        <v>3000</v>
      </c>
      <c r="D19" s="19">
        <f>IF(C19&gt;15000,(C19-15000)*$C$13,0)</f>
        <v>0</v>
      </c>
      <c r="E19" s="19">
        <f>IF(C19&gt;7500,($C$11+C19*0.2)+D19,0)</f>
        <v>0</v>
      </c>
      <c r="F19" s="19">
        <f>IF(C19&lt;=7500,C19,0)</f>
        <v>3000</v>
      </c>
      <c r="G19" s="11"/>
    </row>
    <row r="20" spans="1:7" ht="12.75">
      <c r="A20" s="7"/>
      <c r="B20" s="18">
        <v>4</v>
      </c>
      <c r="C20" s="19">
        <v>8000</v>
      </c>
      <c r="D20" s="26" t="s">
        <v>32</v>
      </c>
      <c r="E20" s="26" t="s">
        <v>33</v>
      </c>
      <c r="F20" s="26" t="s">
        <v>34</v>
      </c>
      <c r="G20" s="11"/>
    </row>
    <row r="21" spans="1:7" ht="12.75">
      <c r="A21" s="7"/>
      <c r="B21" s="18">
        <v>5</v>
      </c>
      <c r="C21" s="19">
        <v>6000</v>
      </c>
      <c r="D21" s="19"/>
      <c r="E21" s="19"/>
      <c r="F21" s="19"/>
      <c r="G21" s="11"/>
    </row>
    <row r="22" spans="1:7" ht="12.75">
      <c r="A22" s="7"/>
      <c r="B22" s="18">
        <v>6</v>
      </c>
      <c r="C22" s="19">
        <v>21000</v>
      </c>
      <c r="D22" s="19"/>
      <c r="E22" s="19"/>
      <c r="F22" s="19"/>
      <c r="G22" s="11"/>
    </row>
    <row r="23" spans="1:7" ht="13.5" thickBot="1">
      <c r="A23" s="7"/>
      <c r="B23" s="9"/>
      <c r="C23" s="19"/>
      <c r="D23" s="19"/>
      <c r="E23" s="19"/>
      <c r="F23" s="19"/>
      <c r="G23" s="11"/>
    </row>
    <row r="24" spans="1:7" ht="13.5" thickBot="1">
      <c r="A24" s="7"/>
      <c r="B24" s="20" t="s">
        <v>29</v>
      </c>
      <c r="C24" s="27" t="s">
        <v>35</v>
      </c>
      <c r="D24" s="19"/>
      <c r="E24" s="19"/>
      <c r="F24" s="19"/>
      <c r="G24" s="11"/>
    </row>
    <row r="25" spans="1:7" ht="12.75">
      <c r="A25" s="7"/>
      <c r="B25" s="9" t="s">
        <v>30</v>
      </c>
      <c r="C25" s="28"/>
      <c r="D25" s="19"/>
      <c r="E25" s="19"/>
      <c r="F25" s="26" t="s">
        <v>37</v>
      </c>
      <c r="G25" s="11"/>
    </row>
    <row r="26" spans="1:7" ht="13.5" thickBot="1">
      <c r="A26" s="7"/>
      <c r="B26" s="9" t="s">
        <v>23</v>
      </c>
      <c r="C26" s="28"/>
      <c r="D26" s="19"/>
      <c r="E26" s="19"/>
      <c r="F26" s="26" t="s">
        <v>38</v>
      </c>
      <c r="G26" s="11"/>
    </row>
    <row r="27" spans="1:7" ht="32.25" thickBot="1">
      <c r="A27" s="7"/>
      <c r="B27" s="22" t="s">
        <v>31</v>
      </c>
      <c r="C27" s="29" t="s">
        <v>36</v>
      </c>
      <c r="D27" s="19"/>
      <c r="E27" s="19"/>
      <c r="F27" s="19"/>
      <c r="G27" s="11"/>
    </row>
    <row r="28" spans="1:7" ht="13.5" thickBot="1">
      <c r="A28" s="14"/>
      <c r="B28" s="24"/>
      <c r="C28" s="24"/>
      <c r="D28" s="24"/>
      <c r="E28" s="24"/>
      <c r="F28" s="24"/>
      <c r="G28" s="25"/>
    </row>
  </sheetData>
  <mergeCells count="3">
    <mergeCell ref="A1:G2"/>
    <mergeCell ref="A4:G4"/>
    <mergeCell ref="A6:G6"/>
  </mergeCells>
  <printOptions/>
  <pageMargins left="0.75" right="0.75" top="1" bottom="1" header="0.4921259845" footer="0.4921259845"/>
  <pageSetup orientation="portrait" paperSize="9" r:id="rId1"/>
  <headerFooter alignWithMargins="0">
    <oddHeader>&amp;LIT: Tabellenkalkulation&amp;Rabsolute und relative Bezüge</oddHeader>
    <oddFooter>&amp;LLehrer: Pedro May&amp;R Aufgabe (Moneypenny)</oddFooter>
  </headerFooter>
</worksheet>
</file>

<file path=xl/worksheets/sheet6.xml><?xml version="1.0" encoding="utf-8"?>
<worksheet xmlns="http://schemas.openxmlformats.org/spreadsheetml/2006/main" xmlns:r="http://schemas.openxmlformats.org/officeDocument/2006/relationships">
  <dimension ref="A1:G28"/>
  <sheetViews>
    <sheetView tabSelected="1" zoomScale="110" zoomScaleNormal="110" workbookViewId="0" topLeftCell="A4">
      <selection activeCell="J4" sqref="J4"/>
    </sheetView>
  </sheetViews>
  <sheetFormatPr defaultColWidth="11.421875" defaultRowHeight="12.75"/>
  <cols>
    <col min="1" max="1" width="2.7109375" style="0" customWidth="1"/>
    <col min="2" max="2" width="17.28125" style="0" customWidth="1"/>
    <col min="3" max="3" width="15.8515625" style="0" customWidth="1"/>
    <col min="5" max="5" width="15.00390625" style="0" customWidth="1"/>
    <col min="6" max="6" width="12.421875" style="0" customWidth="1"/>
    <col min="7" max="7" width="2.57421875" style="0" customWidth="1"/>
  </cols>
  <sheetData>
    <row r="1" spans="1:7" ht="12.75">
      <c r="A1" s="115" t="s">
        <v>84</v>
      </c>
      <c r="B1" s="115"/>
      <c r="C1" s="115"/>
      <c r="D1" s="115"/>
      <c r="E1" s="115"/>
      <c r="F1" s="115"/>
      <c r="G1" s="115"/>
    </row>
    <row r="2" spans="1:7" ht="12.75">
      <c r="A2" s="115"/>
      <c r="B2" s="115"/>
      <c r="C2" s="115"/>
      <c r="D2" s="115"/>
      <c r="E2" s="115"/>
      <c r="F2" s="115"/>
      <c r="G2" s="115"/>
    </row>
    <row r="4" spans="1:7" ht="76.5" customHeight="1">
      <c r="A4" s="115" t="s">
        <v>86</v>
      </c>
      <c r="B4" s="115"/>
      <c r="C4" s="115"/>
      <c r="D4" s="115"/>
      <c r="E4" s="115"/>
      <c r="F4" s="115"/>
      <c r="G4" s="115"/>
    </row>
    <row r="6" spans="1:7" ht="54" customHeight="1">
      <c r="A6" s="115" t="s">
        <v>54</v>
      </c>
      <c r="B6" s="115"/>
      <c r="C6" s="115"/>
      <c r="D6" s="115"/>
      <c r="E6" s="115"/>
      <c r="F6" s="115"/>
      <c r="G6" s="115"/>
    </row>
    <row r="9" ht="13.5" thickBot="1"/>
    <row r="10" spans="1:7" ht="13.5" thickBot="1">
      <c r="A10" s="4"/>
      <c r="B10" s="5"/>
      <c r="C10" s="5"/>
      <c r="D10" s="5"/>
      <c r="E10" s="5"/>
      <c r="F10" s="5"/>
      <c r="G10" s="6"/>
    </row>
    <row r="11" spans="1:7" ht="12.75">
      <c r="A11" s="7"/>
      <c r="B11" s="4" t="s">
        <v>88</v>
      </c>
      <c r="C11" s="8">
        <v>2000</v>
      </c>
      <c r="D11" s="9"/>
      <c r="E11" s="4" t="s">
        <v>15</v>
      </c>
      <c r="F11" s="10" t="s">
        <v>16</v>
      </c>
      <c r="G11" s="11"/>
    </row>
    <row r="12" spans="1:7" ht="12.75">
      <c r="A12" s="7"/>
      <c r="B12" s="7" t="s">
        <v>17</v>
      </c>
      <c r="C12" s="12">
        <v>0.2</v>
      </c>
      <c r="D12" s="9"/>
      <c r="E12" s="7" t="s">
        <v>18</v>
      </c>
      <c r="F12" s="13" t="s">
        <v>19</v>
      </c>
      <c r="G12" s="11"/>
    </row>
    <row r="13" spans="1:7" ht="13.5" thickBot="1">
      <c r="A13" s="7"/>
      <c r="B13" s="7" t="s">
        <v>20</v>
      </c>
      <c r="C13" s="12">
        <v>0.5</v>
      </c>
      <c r="D13" s="9"/>
      <c r="E13" s="14" t="s">
        <v>21</v>
      </c>
      <c r="F13" s="15" t="s">
        <v>22</v>
      </c>
      <c r="G13" s="11"/>
    </row>
    <row r="14" spans="1:7" ht="13.5" thickBot="1">
      <c r="A14" s="7"/>
      <c r="B14" s="14" t="s">
        <v>23</v>
      </c>
      <c r="C14" s="16">
        <v>0.25</v>
      </c>
      <c r="D14" s="9"/>
      <c r="E14" s="9"/>
      <c r="F14" s="9"/>
      <c r="G14" s="11"/>
    </row>
    <row r="15" spans="1:7" ht="12.75">
      <c r="A15" s="7"/>
      <c r="B15" s="9"/>
      <c r="C15" s="9"/>
      <c r="D15" s="9"/>
      <c r="E15" s="9"/>
      <c r="F15" s="9"/>
      <c r="G15" s="11"/>
    </row>
    <row r="16" spans="1:7" ht="38.25">
      <c r="A16" s="7"/>
      <c r="B16" s="17" t="s">
        <v>24</v>
      </c>
      <c r="C16" s="17" t="s">
        <v>25</v>
      </c>
      <c r="D16" s="17" t="s">
        <v>26</v>
      </c>
      <c r="E16" s="17" t="s">
        <v>87</v>
      </c>
      <c r="F16" s="17" t="s">
        <v>28</v>
      </c>
      <c r="G16" s="11"/>
    </row>
    <row r="17" spans="1:7" ht="12.75">
      <c r="A17" s="7"/>
      <c r="B17" s="18">
        <v>1</v>
      </c>
      <c r="C17" s="19">
        <v>25000</v>
      </c>
      <c r="D17" s="19">
        <f aca="true" t="shared" si="0" ref="D17:D22">IF(C17&gt;15000,(C17-15000)*$C$13,0)</f>
        <v>5000</v>
      </c>
      <c r="E17" s="19">
        <f>IF(C17&gt;7500,($C$11+C17*$C$12)+D17,0)</f>
        <v>12000</v>
      </c>
      <c r="F17" s="19">
        <f aca="true" t="shared" si="1" ref="F17:F22">IF(C17&lt;=7500,C17,0)</f>
        <v>0</v>
      </c>
      <c r="G17" s="11"/>
    </row>
    <row r="18" spans="1:7" ht="12.75">
      <c r="A18" s="7"/>
      <c r="B18" s="18">
        <v>2</v>
      </c>
      <c r="C18" s="19">
        <v>10000</v>
      </c>
      <c r="D18" s="19">
        <f t="shared" si="0"/>
        <v>0</v>
      </c>
      <c r="E18" s="19">
        <f>IF(C18&gt;7500,($C$11+C18*0.2)+D18,0)</f>
        <v>4000</v>
      </c>
      <c r="F18" s="19">
        <f t="shared" si="1"/>
        <v>0</v>
      </c>
      <c r="G18" s="11"/>
    </row>
    <row r="19" spans="1:7" ht="12.75">
      <c r="A19" s="7"/>
      <c r="B19" s="18">
        <v>3</v>
      </c>
      <c r="C19" s="19">
        <v>3000</v>
      </c>
      <c r="D19" s="19">
        <f t="shared" si="0"/>
        <v>0</v>
      </c>
      <c r="E19" s="19">
        <f>IF(C19&gt;7500,($C$11+C19*0.2)+D19,0)</f>
        <v>0</v>
      </c>
      <c r="F19" s="19">
        <f t="shared" si="1"/>
        <v>3000</v>
      </c>
      <c r="G19" s="11"/>
    </row>
    <row r="20" spans="1:7" ht="12.75">
      <c r="A20" s="7"/>
      <c r="B20" s="18">
        <v>4</v>
      </c>
      <c r="C20" s="19">
        <v>8000</v>
      </c>
      <c r="D20" s="19">
        <f t="shared" si="0"/>
        <v>0</v>
      </c>
      <c r="E20" s="19">
        <f>IF(C20&gt;7500,($C$11+C20*0.2)+D20,0)</f>
        <v>3600</v>
      </c>
      <c r="F20" s="19">
        <f t="shared" si="1"/>
        <v>0</v>
      </c>
      <c r="G20" s="11"/>
    </row>
    <row r="21" spans="1:7" ht="12.75">
      <c r="A21" s="7"/>
      <c r="B21" s="18">
        <v>5</v>
      </c>
      <c r="C21" s="19">
        <v>6000</v>
      </c>
      <c r="D21" s="19">
        <f t="shared" si="0"/>
        <v>0</v>
      </c>
      <c r="E21" s="19">
        <f>IF(C21&gt;7500,($C$11+C21*0.2)+D21,0)</f>
        <v>0</v>
      </c>
      <c r="F21" s="19">
        <f t="shared" si="1"/>
        <v>6000</v>
      </c>
      <c r="G21" s="11"/>
    </row>
    <row r="22" spans="1:7" ht="12.75">
      <c r="A22" s="7"/>
      <c r="B22" s="18">
        <v>6</v>
      </c>
      <c r="C22" s="19">
        <v>21000</v>
      </c>
      <c r="D22" s="19">
        <f t="shared" si="0"/>
        <v>3000</v>
      </c>
      <c r="E22" s="19">
        <f>IF(C22&gt;7500,($C$11+C22*0.2)+D22,0)</f>
        <v>9200</v>
      </c>
      <c r="F22" s="19">
        <f t="shared" si="1"/>
        <v>0</v>
      </c>
      <c r="G22" s="11"/>
    </row>
    <row r="23" spans="1:7" ht="13.5" thickBot="1">
      <c r="A23" s="7"/>
      <c r="B23" s="9"/>
      <c r="C23" s="19"/>
      <c r="D23" s="19"/>
      <c r="E23" s="19"/>
      <c r="F23" s="19"/>
      <c r="G23" s="11"/>
    </row>
    <row r="24" spans="1:7" ht="13.5" thickBot="1">
      <c r="A24" s="7"/>
      <c r="B24" s="20" t="s">
        <v>89</v>
      </c>
      <c r="C24" s="21">
        <f>AVERAGE(C17:C22)</f>
        <v>12166.666666666666</v>
      </c>
      <c r="D24" s="19"/>
      <c r="E24" s="19"/>
      <c r="F24" s="19"/>
      <c r="G24" s="11"/>
    </row>
    <row r="25" spans="1:7" ht="12.75">
      <c r="A25" s="7"/>
      <c r="B25" s="9" t="s">
        <v>30</v>
      </c>
      <c r="C25" s="19"/>
      <c r="D25" s="19"/>
      <c r="E25" s="19"/>
      <c r="F25" s="19">
        <f>SUM(F17:F22)</f>
        <v>9000</v>
      </c>
      <c r="G25" s="11"/>
    </row>
    <row r="26" spans="1:7" ht="13.5" thickBot="1">
      <c r="A26" s="7"/>
      <c r="B26" s="9" t="s">
        <v>23</v>
      </c>
      <c r="C26" s="19"/>
      <c r="D26" s="19"/>
      <c r="E26" s="19"/>
      <c r="F26" s="19">
        <f>F25*$C$14</f>
        <v>2250</v>
      </c>
      <c r="G26" s="11"/>
    </row>
    <row r="27" spans="1:7" ht="48" thickBot="1">
      <c r="A27" s="7"/>
      <c r="B27" s="22" t="s">
        <v>90</v>
      </c>
      <c r="C27" s="23">
        <f>$F$26+SUM(E17:E22)</f>
        <v>31050</v>
      </c>
      <c r="D27" s="19"/>
      <c r="E27" s="19"/>
      <c r="F27" s="19"/>
      <c r="G27" s="11"/>
    </row>
    <row r="28" spans="1:7" ht="13.5" thickBot="1">
      <c r="A28" s="14"/>
      <c r="B28" s="24"/>
      <c r="C28" s="24"/>
      <c r="D28" s="24"/>
      <c r="E28" s="24"/>
      <c r="F28" s="24"/>
      <c r="G28" s="25"/>
    </row>
  </sheetData>
  <mergeCells count="3">
    <mergeCell ref="A4:G4"/>
    <mergeCell ref="A6:G6"/>
    <mergeCell ref="A1:G2"/>
  </mergeCells>
  <printOptions/>
  <pageMargins left="0.75" right="0.75" top="1" bottom="1" header="0.4921259845" footer="0.4921259845"/>
  <pageSetup orientation="portrait" paperSize="9" r:id="rId3"/>
  <headerFooter alignWithMargins="0">
    <oddHeader>&amp;LIT: Tabellenkalkulation&amp;Rrelative und absolute Bezüge</oddHeader>
    <oddFooter>&amp;LLehrer: Pedro May&amp;RLösung (Moneypenny)</oddFooter>
  </headerFooter>
  <legacyDrawing r:id="rId2"/>
</worksheet>
</file>

<file path=xl/worksheets/sheet7.xml><?xml version="1.0" encoding="utf-8"?>
<worksheet xmlns="http://schemas.openxmlformats.org/spreadsheetml/2006/main" xmlns:r="http://schemas.openxmlformats.org/officeDocument/2006/relationships">
  <dimension ref="A1:K27"/>
  <sheetViews>
    <sheetView workbookViewId="0" topLeftCell="A1">
      <selection activeCell="A5" sqref="A5:K5"/>
    </sheetView>
  </sheetViews>
  <sheetFormatPr defaultColWidth="11.421875" defaultRowHeight="12.75"/>
  <cols>
    <col min="1" max="1" width="3.00390625" style="0" customWidth="1"/>
    <col min="2" max="2" width="14.57421875" style="0" customWidth="1"/>
    <col min="10" max="10" width="21.28125" style="0" customWidth="1"/>
    <col min="11" max="11" width="2.7109375" style="0" customWidth="1"/>
  </cols>
  <sheetData>
    <row r="1" spans="1:11" ht="12.75">
      <c r="A1" s="115" t="s">
        <v>81</v>
      </c>
      <c r="B1" s="115"/>
      <c r="C1" s="115"/>
      <c r="D1" s="115"/>
      <c r="E1" s="115"/>
      <c r="F1" s="115"/>
      <c r="G1" s="115"/>
      <c r="H1" s="115"/>
      <c r="I1" s="115"/>
      <c r="J1" s="115"/>
      <c r="K1" s="115"/>
    </row>
    <row r="2" spans="1:11" ht="12.75">
      <c r="A2" s="115"/>
      <c r="B2" s="115"/>
      <c r="C2" s="115"/>
      <c r="D2" s="115"/>
      <c r="E2" s="115"/>
      <c r="F2" s="115"/>
      <c r="G2" s="115"/>
      <c r="H2" s="115"/>
      <c r="I2" s="115"/>
      <c r="J2" s="115"/>
      <c r="K2" s="115"/>
    </row>
    <row r="3" spans="1:11" ht="18" customHeight="1">
      <c r="A3" s="115"/>
      <c r="B3" s="115"/>
      <c r="C3" s="115"/>
      <c r="D3" s="115"/>
      <c r="E3" s="115"/>
      <c r="F3" s="115"/>
      <c r="G3" s="115"/>
      <c r="H3" s="115"/>
      <c r="I3" s="115"/>
      <c r="J3" s="115"/>
      <c r="K3" s="115"/>
    </row>
    <row r="5" spans="1:11" ht="64.5" customHeight="1">
      <c r="A5" s="115" t="s">
        <v>83</v>
      </c>
      <c r="B5" s="115"/>
      <c r="C5" s="115"/>
      <c r="D5" s="115"/>
      <c r="E5" s="115"/>
      <c r="F5" s="115"/>
      <c r="G5" s="115"/>
      <c r="H5" s="115"/>
      <c r="I5" s="115"/>
      <c r="J5" s="115"/>
      <c r="K5" s="115"/>
    </row>
    <row r="6" ht="13.5" thickBot="1"/>
    <row r="7" spans="1:11" ht="13.5" thickBot="1">
      <c r="A7" s="4"/>
      <c r="B7" s="5"/>
      <c r="C7" s="5"/>
      <c r="D7" s="5"/>
      <c r="E7" s="5"/>
      <c r="F7" s="5"/>
      <c r="G7" s="5"/>
      <c r="H7" s="5"/>
      <c r="I7" s="5"/>
      <c r="J7" s="5"/>
      <c r="K7" s="6"/>
    </row>
    <row r="8" spans="1:11" ht="17.25" customHeight="1" thickBot="1">
      <c r="A8" s="7"/>
      <c r="B8" s="116" t="s">
        <v>46</v>
      </c>
      <c r="C8" s="117"/>
      <c r="D8" s="117"/>
      <c r="E8" s="117"/>
      <c r="F8" s="117"/>
      <c r="G8" s="117"/>
      <c r="H8" s="117"/>
      <c r="I8" s="117"/>
      <c r="J8" s="118"/>
      <c r="K8" s="11"/>
    </row>
    <row r="9" spans="1:11" ht="13.5" thickBot="1">
      <c r="A9" s="7"/>
      <c r="B9" s="9"/>
      <c r="C9" s="9"/>
      <c r="D9" s="9"/>
      <c r="E9" s="9"/>
      <c r="F9" s="9"/>
      <c r="G9" s="9"/>
      <c r="H9" s="9"/>
      <c r="I9" s="9"/>
      <c r="J9" s="9"/>
      <c r="K9" s="11"/>
    </row>
    <row r="10" spans="1:11" ht="12.75">
      <c r="A10" s="7"/>
      <c r="B10" s="4" t="s">
        <v>39</v>
      </c>
      <c r="C10" s="30">
        <v>3690</v>
      </c>
      <c r="D10" s="9"/>
      <c r="E10" s="9"/>
      <c r="F10" s="9"/>
      <c r="G10" s="9"/>
      <c r="H10" s="9"/>
      <c r="I10" s="9"/>
      <c r="J10" s="9"/>
      <c r="K10" s="11"/>
    </row>
    <row r="11" spans="1:11" ht="12.75">
      <c r="A11" s="7"/>
      <c r="B11" s="7" t="s">
        <v>40</v>
      </c>
      <c r="C11" s="31">
        <v>425</v>
      </c>
      <c r="D11" s="9"/>
      <c r="E11" s="9"/>
      <c r="F11" s="9"/>
      <c r="G11" s="9"/>
      <c r="H11" s="9"/>
      <c r="I11" s="9"/>
      <c r="J11" s="9"/>
      <c r="K11" s="11"/>
    </row>
    <row r="12" spans="1:11" ht="12.75">
      <c r="A12" s="7"/>
      <c r="B12" s="7" t="s">
        <v>41</v>
      </c>
      <c r="C12" s="31">
        <v>600</v>
      </c>
      <c r="D12" s="9"/>
      <c r="E12" s="9"/>
      <c r="F12" s="9"/>
      <c r="G12" s="9"/>
      <c r="H12" s="9"/>
      <c r="I12" s="9"/>
      <c r="J12" s="9"/>
      <c r="K12" s="11"/>
    </row>
    <row r="13" spans="1:11" ht="13.5" thickBot="1">
      <c r="A13" s="7"/>
      <c r="B13" s="14" t="s">
        <v>7</v>
      </c>
      <c r="C13" s="42">
        <f>SUM(C10:C12)</f>
        <v>4715</v>
      </c>
      <c r="D13" s="9"/>
      <c r="E13" s="9"/>
      <c r="F13" s="9"/>
      <c r="G13" s="9"/>
      <c r="H13" s="9"/>
      <c r="I13" s="9"/>
      <c r="J13" s="9"/>
      <c r="K13" s="11"/>
    </row>
    <row r="14" spans="1:11" ht="13.5" thickBot="1">
      <c r="A14" s="7"/>
      <c r="B14" s="9"/>
      <c r="C14" s="34"/>
      <c r="D14" s="9"/>
      <c r="E14" s="9"/>
      <c r="F14" s="9"/>
      <c r="G14" s="9"/>
      <c r="H14" s="9"/>
      <c r="I14" s="9"/>
      <c r="J14" s="9"/>
      <c r="K14" s="11"/>
    </row>
    <row r="15" spans="1:11" ht="26.25" thickBot="1">
      <c r="A15" s="7"/>
      <c r="B15" s="33" t="s">
        <v>48</v>
      </c>
      <c r="C15" s="32">
        <v>0.85</v>
      </c>
      <c r="D15" s="9"/>
      <c r="E15" s="9"/>
      <c r="F15" s="9"/>
      <c r="G15" s="9"/>
      <c r="H15" s="9"/>
      <c r="I15" s="9"/>
      <c r="J15" s="9"/>
      <c r="K15" s="11"/>
    </row>
    <row r="16" spans="1:11" ht="12.75">
      <c r="A16" s="7"/>
      <c r="B16" s="9"/>
      <c r="C16" s="9"/>
      <c r="D16" s="9"/>
      <c r="E16" s="9"/>
      <c r="F16" s="9"/>
      <c r="G16" s="9"/>
      <c r="H16" s="9"/>
      <c r="I16" s="9"/>
      <c r="J16" s="9"/>
      <c r="K16" s="11"/>
    </row>
    <row r="17" spans="1:11" ht="38.25">
      <c r="A17" s="7"/>
      <c r="B17" s="35" t="s">
        <v>42</v>
      </c>
      <c r="C17" s="35" t="s">
        <v>49</v>
      </c>
      <c r="D17" s="35" t="s">
        <v>43</v>
      </c>
      <c r="E17" s="35" t="s">
        <v>50</v>
      </c>
      <c r="F17" s="35" t="s">
        <v>51</v>
      </c>
      <c r="G17" s="35" t="s">
        <v>52</v>
      </c>
      <c r="H17" s="35" t="s">
        <v>44</v>
      </c>
      <c r="I17" s="35" t="s">
        <v>45</v>
      </c>
      <c r="J17" s="35" t="s">
        <v>53</v>
      </c>
      <c r="K17" s="11"/>
    </row>
    <row r="18" spans="1:11" ht="13.5" thickBot="1">
      <c r="A18" s="7"/>
      <c r="B18" s="36"/>
      <c r="C18" s="36"/>
      <c r="D18" s="36"/>
      <c r="E18" s="36"/>
      <c r="F18" s="36"/>
      <c r="G18" s="36"/>
      <c r="H18" s="36"/>
      <c r="I18" s="41"/>
      <c r="J18" s="41"/>
      <c r="K18" s="11"/>
    </row>
    <row r="19" spans="1:11" ht="16.5" thickBot="1">
      <c r="A19" s="7"/>
      <c r="B19" s="37">
        <v>1</v>
      </c>
      <c r="C19" s="37">
        <v>120</v>
      </c>
      <c r="D19" s="37">
        <v>98</v>
      </c>
      <c r="E19" s="38">
        <v>526.82</v>
      </c>
      <c r="F19" s="39">
        <v>504.44</v>
      </c>
      <c r="G19" s="39">
        <f>SUM(E19:F19)</f>
        <v>1031.26</v>
      </c>
      <c r="H19" s="40">
        <f>D19*$C$15</f>
        <v>83.3</v>
      </c>
      <c r="I19" s="47">
        <f>H19*12-G19</f>
        <v>-31.660000000000082</v>
      </c>
      <c r="J19" s="50" t="str">
        <f>IF(I19&lt;0,"NACHZAHLUNG",IF(I19&gt;0,"RÜCKZAHLUNG","keine Zahlung notwendig"))</f>
        <v>NACHZAHLUNG</v>
      </c>
      <c r="K19" s="11"/>
    </row>
    <row r="20" spans="1:11" ht="13.5" thickBot="1">
      <c r="A20" s="7"/>
      <c r="B20" s="37">
        <v>2</v>
      </c>
      <c r="C20" s="37">
        <v>83</v>
      </c>
      <c r="D20" s="37">
        <v>78</v>
      </c>
      <c r="E20" s="43" t="s">
        <v>34</v>
      </c>
      <c r="F20" s="44" t="s">
        <v>35</v>
      </c>
      <c r="G20" s="43" t="s">
        <v>37</v>
      </c>
      <c r="H20" s="45" t="s">
        <v>36</v>
      </c>
      <c r="I20" s="51" t="s">
        <v>55</v>
      </c>
      <c r="J20" s="53" t="s">
        <v>56</v>
      </c>
      <c r="K20" s="11"/>
    </row>
    <row r="21" spans="1:11" ht="13.5" thickBot="1">
      <c r="A21" s="7"/>
      <c r="B21" s="37">
        <v>3</v>
      </c>
      <c r="C21" s="37">
        <v>65</v>
      </c>
      <c r="D21" s="37">
        <v>41</v>
      </c>
      <c r="I21" s="52"/>
      <c r="J21" s="54"/>
      <c r="K21" s="11"/>
    </row>
    <row r="22" spans="1:11" ht="16.5" thickBot="1">
      <c r="A22" s="7"/>
      <c r="B22" s="37">
        <v>4</v>
      </c>
      <c r="C22" s="37">
        <v>73</v>
      </c>
      <c r="D22" s="37">
        <v>65</v>
      </c>
      <c r="E22" s="38"/>
      <c r="F22" s="39"/>
      <c r="G22" s="39"/>
      <c r="H22" s="40"/>
      <c r="I22" s="48"/>
      <c r="J22" s="46"/>
      <c r="K22" s="11"/>
    </row>
    <row r="23" spans="1:11" ht="16.5" thickBot="1">
      <c r="A23" s="7"/>
      <c r="B23" s="37">
        <v>5</v>
      </c>
      <c r="C23" s="37">
        <v>117</v>
      </c>
      <c r="D23" s="37">
        <v>98</v>
      </c>
      <c r="E23" s="38"/>
      <c r="F23" s="39"/>
      <c r="G23" s="39"/>
      <c r="H23" s="40"/>
      <c r="I23" s="48"/>
      <c r="J23" s="46"/>
      <c r="K23" s="11"/>
    </row>
    <row r="24" spans="1:11" ht="16.5" thickBot="1">
      <c r="A24" s="7"/>
      <c r="B24" s="37">
        <v>6</v>
      </c>
      <c r="C24" s="37">
        <v>79</v>
      </c>
      <c r="D24" s="37">
        <v>78</v>
      </c>
      <c r="E24" s="38"/>
      <c r="F24" s="39"/>
      <c r="G24" s="39"/>
      <c r="H24" s="40"/>
      <c r="I24" s="49"/>
      <c r="J24" s="54"/>
      <c r="K24" s="11"/>
    </row>
    <row r="25" spans="1:11" ht="12.75">
      <c r="A25" s="7"/>
      <c r="B25" s="9"/>
      <c r="C25" s="18"/>
      <c r="D25" s="18"/>
      <c r="E25" s="9"/>
      <c r="F25" s="9"/>
      <c r="G25" s="9"/>
      <c r="H25" s="9"/>
      <c r="I25" s="9"/>
      <c r="J25" s="9"/>
      <c r="K25" s="11"/>
    </row>
    <row r="26" spans="1:11" ht="12.75">
      <c r="A26" s="7"/>
      <c r="B26" s="36" t="s">
        <v>47</v>
      </c>
      <c r="C26" s="37" t="s">
        <v>32</v>
      </c>
      <c r="D26" s="37" t="s">
        <v>33</v>
      </c>
      <c r="E26" s="9"/>
      <c r="F26" s="9"/>
      <c r="G26" s="39" t="s">
        <v>38</v>
      </c>
      <c r="H26" s="9"/>
      <c r="I26" s="9"/>
      <c r="J26" s="9"/>
      <c r="K26" s="11"/>
    </row>
    <row r="27" spans="1:11" ht="13.5" thickBot="1">
      <c r="A27" s="14"/>
      <c r="B27" s="24"/>
      <c r="C27" s="24"/>
      <c r="D27" s="24"/>
      <c r="E27" s="24"/>
      <c r="F27" s="24"/>
      <c r="G27" s="24"/>
      <c r="H27" s="24"/>
      <c r="I27" s="24"/>
      <c r="J27" s="24"/>
      <c r="K27" s="25"/>
    </row>
  </sheetData>
  <mergeCells count="3">
    <mergeCell ref="B8:J8"/>
    <mergeCell ref="A1:K3"/>
    <mergeCell ref="A5:K5"/>
  </mergeCells>
  <printOptions/>
  <pageMargins left="0.75" right="0.75" top="1" bottom="1" header="0.4921259845" footer="0.4921259845"/>
  <pageSetup horizontalDpi="300" verticalDpi="300" orientation="landscape" paperSize="9" r:id="rId1"/>
</worksheet>
</file>

<file path=xl/worksheets/sheet8.xml><?xml version="1.0" encoding="utf-8"?>
<worksheet xmlns="http://schemas.openxmlformats.org/spreadsheetml/2006/main" xmlns:r="http://schemas.openxmlformats.org/officeDocument/2006/relationships">
  <dimension ref="A1:K27"/>
  <sheetViews>
    <sheetView workbookViewId="0" topLeftCell="A1">
      <selection activeCell="J6" sqref="J6"/>
    </sheetView>
  </sheetViews>
  <sheetFormatPr defaultColWidth="11.421875" defaultRowHeight="12.75"/>
  <cols>
    <col min="1" max="1" width="2.7109375" style="0" customWidth="1"/>
    <col min="2" max="2" width="14.7109375" style="0" customWidth="1"/>
    <col min="3" max="3" width="11.57421875" style="0" customWidth="1"/>
    <col min="4" max="4" width="8.140625" style="0" customWidth="1"/>
    <col min="5" max="5" width="14.8515625" style="0" bestFit="1" customWidth="1"/>
    <col min="6" max="6" width="12.00390625" style="0" bestFit="1" customWidth="1"/>
    <col min="7" max="7" width="13.140625" style="0" bestFit="1" customWidth="1"/>
    <col min="9" max="9" width="11.57421875" style="0" customWidth="1"/>
    <col min="10" max="10" width="21.57421875" style="0" customWidth="1"/>
    <col min="11" max="11" width="2.7109375" style="0" customWidth="1"/>
  </cols>
  <sheetData>
    <row r="1" spans="1:11" ht="12.75">
      <c r="A1" s="115" t="s">
        <v>82</v>
      </c>
      <c r="B1" s="115"/>
      <c r="C1" s="115"/>
      <c r="D1" s="115"/>
      <c r="E1" s="115"/>
      <c r="F1" s="115"/>
      <c r="G1" s="115"/>
      <c r="H1" s="115"/>
      <c r="I1" s="115"/>
      <c r="J1" s="115"/>
      <c r="K1" s="115"/>
    </row>
    <row r="2" spans="1:11" ht="18.75" customHeight="1">
      <c r="A2" s="115"/>
      <c r="B2" s="115"/>
      <c r="C2" s="115"/>
      <c r="D2" s="115"/>
      <c r="E2" s="115"/>
      <c r="F2" s="115"/>
      <c r="G2" s="115"/>
      <c r="H2" s="115"/>
      <c r="I2" s="115"/>
      <c r="J2" s="115"/>
      <c r="K2" s="115"/>
    </row>
    <row r="3" spans="1:11" ht="11.25" customHeight="1">
      <c r="A3" s="115"/>
      <c r="B3" s="115"/>
      <c r="C3" s="115"/>
      <c r="D3" s="115"/>
      <c r="E3" s="115"/>
      <c r="F3" s="115"/>
      <c r="G3" s="115"/>
      <c r="H3" s="115"/>
      <c r="I3" s="115"/>
      <c r="J3" s="115"/>
      <c r="K3" s="115"/>
    </row>
    <row r="5" spans="1:11" ht="55.5" customHeight="1">
      <c r="A5" s="115" t="s">
        <v>83</v>
      </c>
      <c r="B5" s="115"/>
      <c r="C5" s="115"/>
      <c r="D5" s="115"/>
      <c r="E5" s="115"/>
      <c r="F5" s="115"/>
      <c r="G5" s="115"/>
      <c r="H5" s="115"/>
      <c r="I5" s="115"/>
      <c r="J5" s="115"/>
      <c r="K5" s="115"/>
    </row>
    <row r="6" ht="13.5" thickBot="1"/>
    <row r="7" spans="1:11" ht="16.5" customHeight="1" thickBot="1">
      <c r="A7" s="4"/>
      <c r="B7" s="5"/>
      <c r="C7" s="5"/>
      <c r="D7" s="5"/>
      <c r="E7" s="5"/>
      <c r="F7" s="5"/>
      <c r="G7" s="5"/>
      <c r="H7" s="5"/>
      <c r="I7" s="5"/>
      <c r="J7" s="5"/>
      <c r="K7" s="6"/>
    </row>
    <row r="8" spans="1:11" ht="17.25" customHeight="1" thickBot="1">
      <c r="A8" s="7"/>
      <c r="B8" s="116" t="s">
        <v>46</v>
      </c>
      <c r="C8" s="117"/>
      <c r="D8" s="117"/>
      <c r="E8" s="117"/>
      <c r="F8" s="117"/>
      <c r="G8" s="117"/>
      <c r="H8" s="117"/>
      <c r="I8" s="117"/>
      <c r="J8" s="118"/>
      <c r="K8" s="11"/>
    </row>
    <row r="9" spans="1:11" ht="13.5" customHeight="1" thickBot="1">
      <c r="A9" s="7"/>
      <c r="B9" s="9"/>
      <c r="C9" s="9"/>
      <c r="D9" s="9"/>
      <c r="E9" s="9"/>
      <c r="F9" s="9"/>
      <c r="G9" s="9"/>
      <c r="H9" s="9"/>
      <c r="I9" s="9"/>
      <c r="J9" s="9"/>
      <c r="K9" s="11"/>
    </row>
    <row r="10" spans="1:11" ht="12.75">
      <c r="A10" s="7"/>
      <c r="B10" s="4" t="s">
        <v>39</v>
      </c>
      <c r="C10" s="30">
        <v>3690</v>
      </c>
      <c r="D10" s="9"/>
      <c r="E10" s="9"/>
      <c r="F10" s="9"/>
      <c r="G10" s="9"/>
      <c r="H10" s="9"/>
      <c r="I10" s="9"/>
      <c r="J10" s="9"/>
      <c r="K10" s="11"/>
    </row>
    <row r="11" spans="1:11" ht="12.75">
      <c r="A11" s="7"/>
      <c r="B11" s="7" t="s">
        <v>40</v>
      </c>
      <c r="C11" s="31">
        <v>425</v>
      </c>
      <c r="D11" s="9"/>
      <c r="E11" s="9"/>
      <c r="F11" s="9"/>
      <c r="G11" s="9"/>
      <c r="H11" s="9"/>
      <c r="I11" s="9"/>
      <c r="J11" s="9"/>
      <c r="K11" s="11"/>
    </row>
    <row r="12" spans="1:11" ht="12.75">
      <c r="A12" s="7"/>
      <c r="B12" s="7" t="s">
        <v>41</v>
      </c>
      <c r="C12" s="31">
        <v>600</v>
      </c>
      <c r="D12" s="9"/>
      <c r="E12" s="9"/>
      <c r="F12" s="9"/>
      <c r="G12" s="9"/>
      <c r="H12" s="9"/>
      <c r="I12" s="9"/>
      <c r="J12" s="9"/>
      <c r="K12" s="11"/>
    </row>
    <row r="13" spans="1:11" ht="13.5" thickBot="1">
      <c r="A13" s="7"/>
      <c r="B13" s="14" t="s">
        <v>7</v>
      </c>
      <c r="C13" s="42">
        <f>SUM(C10:C12)</f>
        <v>4715</v>
      </c>
      <c r="D13" s="9"/>
      <c r="E13" s="9"/>
      <c r="F13" s="9"/>
      <c r="G13" s="9"/>
      <c r="H13" s="9"/>
      <c r="I13" s="9"/>
      <c r="J13" s="9"/>
      <c r="K13" s="11"/>
    </row>
    <row r="14" spans="1:11" ht="13.5" thickBot="1">
      <c r="A14" s="7"/>
      <c r="B14" s="9"/>
      <c r="C14" s="34"/>
      <c r="D14" s="9"/>
      <c r="E14" s="9"/>
      <c r="F14" s="9"/>
      <c r="G14" s="9"/>
      <c r="H14" s="9"/>
      <c r="I14" s="9"/>
      <c r="J14" s="9"/>
      <c r="K14" s="11"/>
    </row>
    <row r="15" spans="1:11" ht="26.25" thickBot="1">
      <c r="A15" s="7"/>
      <c r="B15" s="33" t="s">
        <v>48</v>
      </c>
      <c r="C15" s="32">
        <v>0.85</v>
      </c>
      <c r="D15" s="9"/>
      <c r="E15" s="9"/>
      <c r="F15" s="9"/>
      <c r="G15" s="9"/>
      <c r="H15" s="9"/>
      <c r="I15" s="9"/>
      <c r="J15" s="9"/>
      <c r="K15" s="11"/>
    </row>
    <row r="16" spans="1:11" ht="12.75">
      <c r="A16" s="7"/>
      <c r="B16" s="9"/>
      <c r="C16" s="9"/>
      <c r="D16" s="9"/>
      <c r="E16" s="9"/>
      <c r="F16" s="9"/>
      <c r="G16" s="9"/>
      <c r="H16" s="9"/>
      <c r="I16" s="9"/>
      <c r="J16" s="9"/>
      <c r="K16" s="11"/>
    </row>
    <row r="17" spans="1:11" ht="38.25">
      <c r="A17" s="7"/>
      <c r="B17" s="35" t="s">
        <v>42</v>
      </c>
      <c r="C17" s="35" t="s">
        <v>49</v>
      </c>
      <c r="D17" s="35" t="s">
        <v>43</v>
      </c>
      <c r="E17" s="35" t="s">
        <v>50</v>
      </c>
      <c r="F17" s="35" t="s">
        <v>51</v>
      </c>
      <c r="G17" s="35" t="s">
        <v>52</v>
      </c>
      <c r="H17" s="35" t="s">
        <v>44</v>
      </c>
      <c r="I17" s="35" t="s">
        <v>45</v>
      </c>
      <c r="J17" s="35" t="s">
        <v>53</v>
      </c>
      <c r="K17" s="11"/>
    </row>
    <row r="18" spans="1:11" ht="13.5" thickBot="1">
      <c r="A18" s="7"/>
      <c r="B18" s="36"/>
      <c r="C18" s="36"/>
      <c r="D18" s="36"/>
      <c r="E18" s="36"/>
      <c r="F18" s="36"/>
      <c r="G18" s="36"/>
      <c r="H18" s="36"/>
      <c r="I18" s="41"/>
      <c r="J18" s="41"/>
      <c r="K18" s="11"/>
    </row>
    <row r="19" spans="1:11" ht="16.5" thickBot="1">
      <c r="A19" s="7"/>
      <c r="B19" s="37">
        <v>1</v>
      </c>
      <c r="C19" s="37">
        <v>120</v>
      </c>
      <c r="D19" s="37">
        <v>98</v>
      </c>
      <c r="E19" s="38">
        <f aca="true" t="shared" si="0" ref="E19:E24">$C$13/$C$26*C19/2</f>
        <v>526.8156424581005</v>
      </c>
      <c r="F19" s="39">
        <f aca="true" t="shared" si="1" ref="F19:F24">$C$13/$D$26*D19/2</f>
        <v>504.443231441048</v>
      </c>
      <c r="G19" s="39">
        <f aca="true" t="shared" si="2" ref="G19:G24">SUM(E19:F19)</f>
        <v>1031.2588738991485</v>
      </c>
      <c r="H19" s="40">
        <f aca="true" t="shared" si="3" ref="H19:H24">D19*$C$15</f>
        <v>83.3</v>
      </c>
      <c r="I19" s="47">
        <f aca="true" t="shared" si="4" ref="I19:I24">H19*12-G19</f>
        <v>-31.658873899148603</v>
      </c>
      <c r="J19" s="50" t="str">
        <f aca="true" t="shared" si="5" ref="J19:J24">IF(I19&lt;0,"NACHZAHLUNG",IF(I19&gt;0,"RÜCKZAHLUNG","keine Zahlung notwendig"))</f>
        <v>NACHZAHLUNG</v>
      </c>
      <c r="K19" s="11"/>
    </row>
    <row r="20" spans="1:11" ht="16.5" thickBot="1">
      <c r="A20" s="7"/>
      <c r="B20" s="37">
        <v>2</v>
      </c>
      <c r="C20" s="37">
        <v>83</v>
      </c>
      <c r="D20" s="37">
        <v>78</v>
      </c>
      <c r="E20" s="38">
        <f t="shared" si="0"/>
        <v>364.38081936685285</v>
      </c>
      <c r="F20" s="39">
        <f t="shared" si="1"/>
        <v>401.4956331877729</v>
      </c>
      <c r="G20" s="39">
        <f t="shared" si="2"/>
        <v>765.8764525546258</v>
      </c>
      <c r="H20" s="40">
        <f t="shared" si="3"/>
        <v>66.3</v>
      </c>
      <c r="I20" s="48">
        <f t="shared" si="4"/>
        <v>29.72354744537415</v>
      </c>
      <c r="J20" s="50" t="str">
        <f t="shared" si="5"/>
        <v>RÜCKZAHLUNG</v>
      </c>
      <c r="K20" s="11"/>
    </row>
    <row r="21" spans="1:11" ht="16.5" thickBot="1">
      <c r="A21" s="7"/>
      <c r="B21" s="37">
        <v>3</v>
      </c>
      <c r="C21" s="37">
        <v>65</v>
      </c>
      <c r="D21" s="37">
        <v>41</v>
      </c>
      <c r="E21" s="38">
        <f t="shared" si="0"/>
        <v>285.35847299813776</v>
      </c>
      <c r="F21" s="39">
        <f t="shared" si="1"/>
        <v>211.04257641921396</v>
      </c>
      <c r="G21" s="39">
        <f t="shared" si="2"/>
        <v>496.4010494173517</v>
      </c>
      <c r="H21" s="40">
        <f t="shared" si="3"/>
        <v>34.85</v>
      </c>
      <c r="I21" s="48">
        <f t="shared" si="4"/>
        <v>-78.20104941735167</v>
      </c>
      <c r="J21" s="50" t="str">
        <f t="shared" si="5"/>
        <v>NACHZAHLUNG</v>
      </c>
      <c r="K21" s="11"/>
    </row>
    <row r="22" spans="1:11" ht="16.5" thickBot="1">
      <c r="A22" s="7"/>
      <c r="B22" s="37">
        <v>4</v>
      </c>
      <c r="C22" s="37">
        <v>73</v>
      </c>
      <c r="D22" s="37">
        <v>65</v>
      </c>
      <c r="E22" s="38">
        <f t="shared" si="0"/>
        <v>320.4795158286778</v>
      </c>
      <c r="F22" s="39">
        <f t="shared" si="1"/>
        <v>334.5796943231441</v>
      </c>
      <c r="G22" s="39">
        <f t="shared" si="2"/>
        <v>655.0592101518218</v>
      </c>
      <c r="H22" s="40">
        <f t="shared" si="3"/>
        <v>55.25</v>
      </c>
      <c r="I22" s="48">
        <f t="shared" si="4"/>
        <v>7.940789848178156</v>
      </c>
      <c r="J22" s="50" t="str">
        <f t="shared" si="5"/>
        <v>RÜCKZAHLUNG</v>
      </c>
      <c r="K22" s="11"/>
    </row>
    <row r="23" spans="1:11" ht="16.5" thickBot="1">
      <c r="A23" s="7"/>
      <c r="B23" s="37">
        <v>5</v>
      </c>
      <c r="C23" s="37">
        <v>117</v>
      </c>
      <c r="D23" s="37">
        <v>98</v>
      </c>
      <c r="E23" s="38">
        <f t="shared" si="0"/>
        <v>513.645251396648</v>
      </c>
      <c r="F23" s="39">
        <f t="shared" si="1"/>
        <v>504.443231441048</v>
      </c>
      <c r="G23" s="39">
        <f t="shared" si="2"/>
        <v>1018.0884828376959</v>
      </c>
      <c r="H23" s="40">
        <f t="shared" si="3"/>
        <v>83.3</v>
      </c>
      <c r="I23" s="48">
        <f t="shared" si="4"/>
        <v>-18.488482837695983</v>
      </c>
      <c r="J23" s="50" t="str">
        <f t="shared" si="5"/>
        <v>NACHZAHLUNG</v>
      </c>
      <c r="K23" s="11"/>
    </row>
    <row r="24" spans="1:11" ht="16.5" thickBot="1">
      <c r="A24" s="7"/>
      <c r="B24" s="37">
        <v>6</v>
      </c>
      <c r="C24" s="37">
        <v>79</v>
      </c>
      <c r="D24" s="37">
        <v>78</v>
      </c>
      <c r="E24" s="38">
        <f t="shared" si="0"/>
        <v>346.82029795158286</v>
      </c>
      <c r="F24" s="39">
        <f t="shared" si="1"/>
        <v>401.4956331877729</v>
      </c>
      <c r="G24" s="39">
        <f t="shared" si="2"/>
        <v>748.3159311393558</v>
      </c>
      <c r="H24" s="40">
        <f t="shared" si="3"/>
        <v>66.3</v>
      </c>
      <c r="I24" s="49">
        <f t="shared" si="4"/>
        <v>47.28406886064408</v>
      </c>
      <c r="J24" s="50" t="str">
        <f t="shared" si="5"/>
        <v>RÜCKZAHLUNG</v>
      </c>
      <c r="K24" s="11"/>
    </row>
    <row r="25" spans="1:11" ht="12.75">
      <c r="A25" s="7"/>
      <c r="B25" s="9"/>
      <c r="C25" s="18"/>
      <c r="D25" s="18"/>
      <c r="E25" s="9"/>
      <c r="F25" s="9"/>
      <c r="G25" s="9"/>
      <c r="H25" s="9"/>
      <c r="I25" s="9"/>
      <c r="J25" s="9"/>
      <c r="K25" s="11"/>
    </row>
    <row r="26" spans="1:11" ht="12.75">
      <c r="A26" s="7"/>
      <c r="B26" s="36" t="s">
        <v>47</v>
      </c>
      <c r="C26" s="37">
        <f>SUM(C19:C24)</f>
        <v>537</v>
      </c>
      <c r="D26" s="37">
        <f>SUM(D19:D24)</f>
        <v>458</v>
      </c>
      <c r="E26" s="9"/>
      <c r="F26" s="9"/>
      <c r="G26" s="39">
        <f>SUM(G19:G24)</f>
        <v>4714.999999999999</v>
      </c>
      <c r="H26" s="9"/>
      <c r="I26" s="9"/>
      <c r="J26" s="9"/>
      <c r="K26" s="11"/>
    </row>
    <row r="27" spans="1:11" ht="13.5" thickBot="1">
      <c r="A27" s="14"/>
      <c r="B27" s="24"/>
      <c r="C27" s="24"/>
      <c r="D27" s="24"/>
      <c r="E27" s="24"/>
      <c r="F27" s="24"/>
      <c r="G27" s="24"/>
      <c r="H27" s="24"/>
      <c r="I27" s="24"/>
      <c r="J27" s="24"/>
      <c r="K27" s="25"/>
    </row>
  </sheetData>
  <mergeCells count="3">
    <mergeCell ref="A1:K3"/>
    <mergeCell ref="A5:K5"/>
    <mergeCell ref="B8:J8"/>
  </mergeCells>
  <conditionalFormatting sqref="J19:J24">
    <cfRule type="cellIs" priority="1" dxfId="0" operator="equal" stopIfTrue="1">
      <formula>"NACHZAHLUNG"</formula>
    </cfRule>
    <cfRule type="cellIs" priority="2" dxfId="1" operator="equal" stopIfTrue="1">
      <formula>"RÜCKZAHLUNG"</formula>
    </cfRule>
  </conditionalFormatting>
  <printOptions/>
  <pageMargins left="0.75" right="0.75" top="1" bottom="1" header="0.4921259845" footer="0.4921259845"/>
  <pageSetup horizontalDpi="300" verticalDpi="3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Lehrer: Pedro May</dc:creator>
  <cp:keywords/>
  <dc:description/>
  <cp:lastModifiedBy>+</cp:lastModifiedBy>
  <cp:lastPrinted>2007-03-02T08:02:28Z</cp:lastPrinted>
  <dcterms:created xsi:type="dcterms:W3CDTF">2006-11-11T22:28:40Z</dcterms:created>
  <dcterms:modified xsi:type="dcterms:W3CDTF">2007-03-02T08:05:19Z</dcterms:modified>
  <cp:category/>
  <cp:version/>
  <cp:contentType/>
  <cp:contentStatus/>
</cp:coreProperties>
</file>